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<sst xmlns="http://schemas.openxmlformats.org/spreadsheetml/2006/main" count="46" uniqueCount="38">
  <si>
    <t>2024年残疾人生活和护理两项补贴资金预算表</t>
  </si>
  <si>
    <t>县别</t>
  </si>
  <si>
    <t>档类</t>
  </si>
  <si>
    <t>困难残疾人生活补贴</t>
  </si>
  <si>
    <t>重度残疾人护理补贴</t>
  </si>
  <si>
    <t xml:space="preserve">市级财政总预算
（元）
</t>
  </si>
  <si>
    <t>备注</t>
  </si>
  <si>
    <t>低保家庭残疾人11月人数</t>
  </si>
  <si>
    <t>低保家庭生活需补贴（元）</t>
  </si>
  <si>
    <t>二代残疾证低保边缘家庭11月人数</t>
  </si>
  <si>
    <t>持有第二代残疾人证的低保边缘家庭生活需补贴（元）</t>
  </si>
  <si>
    <t>市级财政预算
（元）</t>
  </si>
  <si>
    <t>一二级重度残疾人护理11月人数</t>
  </si>
  <si>
    <t>一级二级重度残疾人护理需补贴（元）</t>
  </si>
  <si>
    <t>三、四级智力、精神残疾11月人数</t>
  </si>
  <si>
    <t>持有第二代残疾人证的三、四级智力、精神残疾人护理需补贴（元）</t>
  </si>
  <si>
    <t>市级财政预算（元）</t>
  </si>
  <si>
    <t>柳林县</t>
  </si>
  <si>
    <t>1档</t>
  </si>
  <si>
    <t>市级财政预算
（总额*10%*12）</t>
  </si>
  <si>
    <t>汾阳市</t>
  </si>
  <si>
    <t>2档</t>
  </si>
  <si>
    <t>中阳县</t>
  </si>
  <si>
    <t>兴　县</t>
  </si>
  <si>
    <t>交口县</t>
  </si>
  <si>
    <t>3档</t>
  </si>
  <si>
    <t>市级财政预算
（总额*15%*12）</t>
  </si>
  <si>
    <t>交城县</t>
  </si>
  <si>
    <t>岚　县</t>
  </si>
  <si>
    <t>方山县</t>
  </si>
  <si>
    <t>临　县</t>
  </si>
  <si>
    <t>文水县</t>
  </si>
  <si>
    <t>4档</t>
  </si>
  <si>
    <t>石楼县</t>
  </si>
  <si>
    <t>离石区</t>
  </si>
  <si>
    <t>5档</t>
  </si>
  <si>
    <t>合计</t>
  </si>
  <si>
    <t>注：2024年补贴标准分别按照2023年全省平均农村低保标准6546元/人/年的15%和20%确定：低保家庭生活补贴（82元/人/月）；持有第二代残疾人证的低保边缘家庭生活补贴（82元/人/月）；一级二级重度残疾人护理补贴（109元/人/月）；持有第二代残疾人证的三、四级智力、精神残疾人护理补贴（54.5元/人/月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</si>
</sst>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24"/>
      <color theme="1"/>
      <name val="CESI黑体-GB2312"/>
      <charset val="134"/>
    </font>
    <font>
      <sz val="11"/>
      <color theme="1"/>
      <name val="CESI仿宋-GB2312"/>
      <charset val="134"/>
    </font>
    <font>
      <sz val="10"/>
      <color theme="1"/>
      <name val="CESI仿宋-GB2312"/>
      <charset val="134"/>
    </font>
    <font>
      <sz val="12"/>
      <color theme="1"/>
      <name val="CESI仿宋-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14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7" borderId="1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8" borderId="1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1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9" borderId="11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130" zoomScaleNormal="130" workbookViewId="0">
      <selection activeCell="F6" sqref="F6"/>
    </sheetView>
  </sheetViews>
  <sheetFormatPr defaultColWidth="9" defaultRowHeight="15.75"/>
  <cols>
    <col min="1" max="1" width="6.725" customWidth="1"/>
    <col min="2" max="2" width="5.09166666666667" customWidth="1"/>
    <col min="3" max="3" width="6.34166666666667" customWidth="1"/>
    <col min="4" max="4" width="7.69166666666667" customWidth="1"/>
    <col min="5" max="5" width="6.90833333333333" customWidth="1"/>
    <col min="6" max="6" width="10.625" customWidth="1"/>
    <col min="7" max="7" width="8.64166666666667" customWidth="1"/>
    <col min="8" max="8" width="7.4" customWidth="1"/>
    <col min="9" max="9" width="10.575" customWidth="1"/>
    <col min="10" max="10" width="8.36666666666667" customWidth="1"/>
    <col min="11" max="11" width="12.1833333333333" customWidth="1"/>
    <col min="12" max="12" width="8.26666666666667" customWidth="1"/>
    <col min="13" max="13" width="10.1833333333333" customWidth="1"/>
    <col min="14" max="14" width="13.175" customWidth="1"/>
  </cols>
  <sheetData>
    <row r="1" ht="42" customHeight="1" spans="1:14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20"/>
    </row>
    <row r="2" ht="31" customHeight="1" spans="1:14">
      <c r="A2" s="4" t="s">
        <v>1</v>
      </c>
      <c r="B2" s="5" t="s">
        <v>2</v>
      </c>
      <c r="C2" s="6" t="s">
        <v>3</v>
      </c>
      <c r="D2" s="7"/>
      <c r="E2" s="7"/>
      <c r="F2" s="7"/>
      <c r="G2" s="15"/>
      <c r="H2" s="5" t="s">
        <v>4</v>
      </c>
      <c r="I2" s="18"/>
      <c r="J2" s="18"/>
      <c r="K2" s="18"/>
      <c r="L2" s="19"/>
      <c r="M2" s="21" t="s">
        <v>5</v>
      </c>
      <c r="N2" s="16" t="s">
        <v>6</v>
      </c>
    </row>
    <row r="3" ht="73" customHeight="1" spans="1:14">
      <c r="A3" s="4"/>
      <c r="B3" s="8"/>
      <c r="C3" s="9" t="s">
        <v>7</v>
      </c>
      <c r="D3" s="9" t="s">
        <v>8</v>
      </c>
      <c r="E3" s="9" t="s">
        <v>9</v>
      </c>
      <c r="F3" s="9" t="s">
        <v>10</v>
      </c>
      <c r="G3" s="16" t="s">
        <v>11</v>
      </c>
      <c r="H3" s="17" t="s">
        <v>12</v>
      </c>
      <c r="I3" s="9" t="s">
        <v>13</v>
      </c>
      <c r="J3" s="9" t="s">
        <v>14</v>
      </c>
      <c r="K3" s="9" t="s">
        <v>15</v>
      </c>
      <c r="L3" s="16" t="s">
        <v>16</v>
      </c>
      <c r="M3" s="21"/>
      <c r="N3" s="16"/>
    </row>
    <row r="4" spans="1:14">
      <c r="A4" s="9" t="s">
        <v>17</v>
      </c>
      <c r="B4" s="10" t="s">
        <v>18</v>
      </c>
      <c r="C4" s="9">
        <v>5099</v>
      </c>
      <c r="D4" s="9">
        <f>C4*82</f>
        <v>418118</v>
      </c>
      <c r="E4" s="9">
        <v>44</v>
      </c>
      <c r="F4" s="9">
        <f>E4*82</f>
        <v>3608</v>
      </c>
      <c r="G4" s="9">
        <f>(D4+F4)*12*0.1</f>
        <v>506071.2</v>
      </c>
      <c r="H4" s="17">
        <v>2975</v>
      </c>
      <c r="I4" s="9">
        <f>H4*109</f>
        <v>324275</v>
      </c>
      <c r="J4" s="9">
        <v>1129</v>
      </c>
      <c r="K4" s="9">
        <f>J4*54.5</f>
        <v>61530.5</v>
      </c>
      <c r="L4" s="9">
        <f>(I4+K4)*12*0.1</f>
        <v>462966.6</v>
      </c>
      <c r="M4" s="17">
        <f>(D4+F4+I4+K4)*0.1*12</f>
        <v>969037.8</v>
      </c>
      <c r="N4" s="22" t="s">
        <v>19</v>
      </c>
    </row>
    <row r="5" spans="1:14">
      <c r="A5" s="9" t="s">
        <v>20</v>
      </c>
      <c r="B5" s="10" t="s">
        <v>21</v>
      </c>
      <c r="C5" s="9">
        <v>3005</v>
      </c>
      <c r="D5" s="9">
        <f t="shared" ref="D5:D15" si="0">C5*82</f>
        <v>246410</v>
      </c>
      <c r="E5" s="9">
        <v>2</v>
      </c>
      <c r="F5" s="9">
        <f t="shared" ref="F5:F15" si="1">E5*82</f>
        <v>164</v>
      </c>
      <c r="G5" s="9">
        <f>(D5+F5)*12*0.1</f>
        <v>295888.8</v>
      </c>
      <c r="H5" s="17">
        <v>4974</v>
      </c>
      <c r="I5" s="9">
        <f t="shared" ref="I5:I15" si="2">H5*109</f>
        <v>542166</v>
      </c>
      <c r="J5" s="9">
        <v>679</v>
      </c>
      <c r="K5" s="9">
        <f t="shared" ref="K5:K15" si="3">J5*54.5</f>
        <v>37005.5</v>
      </c>
      <c r="L5" s="9">
        <f>(I5+K5)*12*0.1</f>
        <v>695005.8</v>
      </c>
      <c r="M5" s="17">
        <f>(D5+F5+I5+K5)*0.1*12</f>
        <v>990894.6</v>
      </c>
      <c r="N5" s="22"/>
    </row>
    <row r="6" spans="1:14">
      <c r="A6" s="9" t="s">
        <v>22</v>
      </c>
      <c r="B6" s="10" t="s">
        <v>21</v>
      </c>
      <c r="C6" s="9">
        <v>2171</v>
      </c>
      <c r="D6" s="9">
        <f t="shared" si="0"/>
        <v>178022</v>
      </c>
      <c r="E6" s="9">
        <v>16</v>
      </c>
      <c r="F6" s="9">
        <f t="shared" si="1"/>
        <v>1312</v>
      </c>
      <c r="G6" s="9">
        <f>(D6+F6)*12*0.1</f>
        <v>215200.8</v>
      </c>
      <c r="H6" s="17">
        <v>1928</v>
      </c>
      <c r="I6" s="9">
        <f t="shared" si="2"/>
        <v>210152</v>
      </c>
      <c r="J6" s="9">
        <v>282</v>
      </c>
      <c r="K6" s="9">
        <f t="shared" si="3"/>
        <v>15369</v>
      </c>
      <c r="L6" s="9">
        <f>(I6+K6)*12*0.1</f>
        <v>270625.2</v>
      </c>
      <c r="M6" s="17">
        <f>(D6+F6+I6+K6)*0.1*12</f>
        <v>485826</v>
      </c>
      <c r="N6" s="22"/>
    </row>
    <row r="7" spans="1:14">
      <c r="A7" s="9" t="s">
        <v>23</v>
      </c>
      <c r="B7" s="10" t="s">
        <v>21</v>
      </c>
      <c r="C7" s="9">
        <v>2425</v>
      </c>
      <c r="D7" s="9">
        <f t="shared" si="0"/>
        <v>198850</v>
      </c>
      <c r="E7" s="9">
        <v>22</v>
      </c>
      <c r="F7" s="9">
        <f t="shared" si="1"/>
        <v>1804</v>
      </c>
      <c r="G7" s="9">
        <f>(D7+F7)*12*0.1</f>
        <v>240784.8</v>
      </c>
      <c r="H7" s="17">
        <v>2234</v>
      </c>
      <c r="I7" s="9">
        <f t="shared" si="2"/>
        <v>243506</v>
      </c>
      <c r="J7" s="9">
        <v>378</v>
      </c>
      <c r="K7" s="9">
        <f t="shared" si="3"/>
        <v>20601</v>
      </c>
      <c r="L7" s="9">
        <f>(I7+K7)*12*0.1</f>
        <v>316928.4</v>
      </c>
      <c r="M7" s="17">
        <f>(D7+F7+I7+K7)*0.1*12</f>
        <v>557713.2</v>
      </c>
      <c r="N7" s="23"/>
    </row>
    <row r="8" spans="1:14">
      <c r="A8" s="9" t="s">
        <v>24</v>
      </c>
      <c r="B8" s="10" t="s">
        <v>25</v>
      </c>
      <c r="C8" s="9">
        <v>733</v>
      </c>
      <c r="D8" s="9">
        <f t="shared" si="0"/>
        <v>60106</v>
      </c>
      <c r="E8" s="9">
        <v>5</v>
      </c>
      <c r="F8" s="9">
        <f t="shared" si="1"/>
        <v>410</v>
      </c>
      <c r="G8" s="9">
        <f>(D8+F8)*12*0.15</f>
        <v>108928.8</v>
      </c>
      <c r="H8" s="17">
        <v>1261</v>
      </c>
      <c r="I8" s="9">
        <f t="shared" si="2"/>
        <v>137449</v>
      </c>
      <c r="J8" s="9">
        <v>90</v>
      </c>
      <c r="K8" s="9">
        <f t="shared" si="3"/>
        <v>4905</v>
      </c>
      <c r="L8" s="9">
        <f>(I8+K8)*12*0.15</f>
        <v>256237.2</v>
      </c>
      <c r="M8" s="17">
        <f t="shared" ref="M8:M15" si="4">(D8+F8+I8+K8)*0.15*12</f>
        <v>365166</v>
      </c>
      <c r="N8" s="16" t="s">
        <v>26</v>
      </c>
    </row>
    <row r="9" spans="1:14">
      <c r="A9" s="9" t="s">
        <v>27</v>
      </c>
      <c r="B9" s="10" t="s">
        <v>25</v>
      </c>
      <c r="C9" s="9">
        <v>2212</v>
      </c>
      <c r="D9" s="9">
        <f t="shared" si="0"/>
        <v>181384</v>
      </c>
      <c r="E9" s="9">
        <v>182</v>
      </c>
      <c r="F9" s="9">
        <f t="shared" si="1"/>
        <v>14924</v>
      </c>
      <c r="G9" s="9">
        <f t="shared" ref="G9:G14" si="5">(D9+F9)*12*0.15</f>
        <v>353354.4</v>
      </c>
      <c r="H9" s="17">
        <v>1923</v>
      </c>
      <c r="I9" s="9">
        <f t="shared" si="2"/>
        <v>209607</v>
      </c>
      <c r="J9" s="9">
        <v>393</v>
      </c>
      <c r="K9" s="9">
        <f t="shared" si="3"/>
        <v>21418.5</v>
      </c>
      <c r="L9" s="9">
        <f t="shared" ref="L9:L14" si="6">(I9+K9)*12*0.15</f>
        <v>415845.9</v>
      </c>
      <c r="M9" s="17">
        <f t="shared" si="4"/>
        <v>769200.3</v>
      </c>
      <c r="N9" s="16"/>
    </row>
    <row r="10" spans="1:14">
      <c r="A10" s="9" t="s">
        <v>28</v>
      </c>
      <c r="B10" s="10" t="s">
        <v>25</v>
      </c>
      <c r="C10" s="9">
        <v>1768</v>
      </c>
      <c r="D10" s="9">
        <f t="shared" si="0"/>
        <v>144976</v>
      </c>
      <c r="E10" s="9">
        <v>0</v>
      </c>
      <c r="F10" s="9">
        <f t="shared" si="1"/>
        <v>0</v>
      </c>
      <c r="G10" s="9">
        <f t="shared" si="5"/>
        <v>260956.8</v>
      </c>
      <c r="H10" s="17">
        <v>2391</v>
      </c>
      <c r="I10" s="9">
        <f t="shared" si="2"/>
        <v>260619</v>
      </c>
      <c r="J10" s="9">
        <v>83</v>
      </c>
      <c r="K10" s="9">
        <f t="shared" si="3"/>
        <v>4523.5</v>
      </c>
      <c r="L10" s="9">
        <f t="shared" si="6"/>
        <v>477256.5</v>
      </c>
      <c r="M10" s="17">
        <f t="shared" si="4"/>
        <v>738213.3</v>
      </c>
      <c r="N10" s="16"/>
    </row>
    <row r="11" spans="1:14">
      <c r="A11" s="9" t="s">
        <v>29</v>
      </c>
      <c r="B11" s="10" t="s">
        <v>25</v>
      </c>
      <c r="C11" s="9">
        <v>1748</v>
      </c>
      <c r="D11" s="9">
        <f t="shared" si="0"/>
        <v>143336</v>
      </c>
      <c r="E11" s="9">
        <v>25</v>
      </c>
      <c r="F11" s="9">
        <f t="shared" si="1"/>
        <v>2050</v>
      </c>
      <c r="G11" s="9">
        <f t="shared" si="5"/>
        <v>261694.8</v>
      </c>
      <c r="H11" s="17">
        <v>1801</v>
      </c>
      <c r="I11" s="9">
        <f t="shared" si="2"/>
        <v>196309</v>
      </c>
      <c r="J11" s="9">
        <v>308</v>
      </c>
      <c r="K11" s="9">
        <f t="shared" si="3"/>
        <v>16786</v>
      </c>
      <c r="L11" s="9">
        <f t="shared" si="6"/>
        <v>383571</v>
      </c>
      <c r="M11" s="17">
        <f t="shared" si="4"/>
        <v>645265.8</v>
      </c>
      <c r="N11" s="16"/>
    </row>
    <row r="12" spans="1:14">
      <c r="A12" s="9" t="s">
        <v>30</v>
      </c>
      <c r="B12" s="10" t="s">
        <v>25</v>
      </c>
      <c r="C12" s="9">
        <v>6405</v>
      </c>
      <c r="D12" s="9">
        <f t="shared" si="0"/>
        <v>525210</v>
      </c>
      <c r="E12" s="9">
        <v>28</v>
      </c>
      <c r="F12" s="9">
        <f t="shared" si="1"/>
        <v>2296</v>
      </c>
      <c r="G12" s="9">
        <f t="shared" si="5"/>
        <v>949510.8</v>
      </c>
      <c r="H12" s="17">
        <v>8551</v>
      </c>
      <c r="I12" s="9">
        <f t="shared" si="2"/>
        <v>932059</v>
      </c>
      <c r="J12" s="9">
        <v>827</v>
      </c>
      <c r="K12" s="9">
        <f t="shared" si="3"/>
        <v>45071.5</v>
      </c>
      <c r="L12" s="9">
        <f t="shared" si="6"/>
        <v>1758834.9</v>
      </c>
      <c r="M12" s="17">
        <f t="shared" si="4"/>
        <v>2708345.7</v>
      </c>
      <c r="N12" s="16"/>
    </row>
    <row r="13" spans="1:14">
      <c r="A13" s="9" t="s">
        <v>31</v>
      </c>
      <c r="B13" s="10" t="s">
        <v>32</v>
      </c>
      <c r="C13" s="9">
        <v>2342</v>
      </c>
      <c r="D13" s="9">
        <f t="shared" si="0"/>
        <v>192044</v>
      </c>
      <c r="E13" s="9">
        <v>48</v>
      </c>
      <c r="F13" s="9">
        <f t="shared" si="1"/>
        <v>3936</v>
      </c>
      <c r="G13" s="9">
        <f t="shared" si="5"/>
        <v>352764</v>
      </c>
      <c r="H13" s="17">
        <v>5179</v>
      </c>
      <c r="I13" s="9">
        <f t="shared" si="2"/>
        <v>564511</v>
      </c>
      <c r="J13" s="9">
        <v>676</v>
      </c>
      <c r="K13" s="9">
        <f t="shared" si="3"/>
        <v>36842</v>
      </c>
      <c r="L13" s="9">
        <f t="shared" si="6"/>
        <v>1082435.4</v>
      </c>
      <c r="M13" s="17">
        <f t="shared" si="4"/>
        <v>1435199.4</v>
      </c>
      <c r="N13" s="16"/>
    </row>
    <row r="14" spans="1:14">
      <c r="A14" s="9" t="s">
        <v>33</v>
      </c>
      <c r="B14" s="10" t="s">
        <v>32</v>
      </c>
      <c r="C14" s="9">
        <v>1400</v>
      </c>
      <c r="D14" s="9">
        <f t="shared" si="0"/>
        <v>114800</v>
      </c>
      <c r="E14" s="9">
        <v>27</v>
      </c>
      <c r="F14" s="9">
        <f t="shared" si="1"/>
        <v>2214</v>
      </c>
      <c r="G14" s="9">
        <f t="shared" si="5"/>
        <v>210625.2</v>
      </c>
      <c r="H14" s="17">
        <v>1834</v>
      </c>
      <c r="I14" s="9">
        <f t="shared" si="2"/>
        <v>199906</v>
      </c>
      <c r="J14" s="9">
        <v>182</v>
      </c>
      <c r="K14" s="9">
        <f t="shared" si="3"/>
        <v>9919</v>
      </c>
      <c r="L14" s="9">
        <f t="shared" si="6"/>
        <v>377685</v>
      </c>
      <c r="M14" s="17">
        <f t="shared" si="4"/>
        <v>588310.2</v>
      </c>
      <c r="N14" s="16"/>
    </row>
    <row r="15" ht="53" customHeight="1" spans="1:14">
      <c r="A15" s="9" t="s">
        <v>34</v>
      </c>
      <c r="B15" s="10" t="s">
        <v>35</v>
      </c>
      <c r="C15" s="9">
        <v>2208</v>
      </c>
      <c r="D15" s="9">
        <f t="shared" si="0"/>
        <v>181056</v>
      </c>
      <c r="E15" s="9">
        <v>210</v>
      </c>
      <c r="F15" s="9">
        <f t="shared" si="1"/>
        <v>17220</v>
      </c>
      <c r="G15" s="9">
        <f>(D15+F15)*12*0.1</f>
        <v>237931.2</v>
      </c>
      <c r="H15" s="17">
        <v>2120</v>
      </c>
      <c r="I15" s="9">
        <f t="shared" si="2"/>
        <v>231080</v>
      </c>
      <c r="J15" s="9">
        <v>351</v>
      </c>
      <c r="K15" s="9">
        <f t="shared" si="3"/>
        <v>19129.5</v>
      </c>
      <c r="L15" s="9">
        <f>(I15+K15)*12*0.1</f>
        <v>300251.4</v>
      </c>
      <c r="M15" s="17">
        <f>(D15+F15+I15+K15)*0.1*12</f>
        <v>538182.6</v>
      </c>
      <c r="N15" s="23" t="s">
        <v>19</v>
      </c>
    </row>
    <row r="16" spans="1:14">
      <c r="A16" s="9" t="s">
        <v>36</v>
      </c>
      <c r="B16" s="9"/>
      <c r="C16" s="11">
        <f t="shared" ref="C16:M16" si="7">C4+C5+C6+C7+C8+C9+C10+C11+C12+C13+C14+C15</f>
        <v>31516</v>
      </c>
      <c r="D16" s="11">
        <f t="shared" si="7"/>
        <v>2584312</v>
      </c>
      <c r="E16" s="11">
        <f t="shared" si="7"/>
        <v>609</v>
      </c>
      <c r="F16" s="11">
        <f t="shared" si="7"/>
        <v>49938</v>
      </c>
      <c r="G16" s="11">
        <f t="shared" si="7"/>
        <v>3993711.6</v>
      </c>
      <c r="H16" s="11">
        <f t="shared" si="7"/>
        <v>37171</v>
      </c>
      <c r="I16" s="11">
        <f t="shared" si="7"/>
        <v>4051639</v>
      </c>
      <c r="J16" s="11">
        <f t="shared" si="7"/>
        <v>5378</v>
      </c>
      <c r="K16" s="11">
        <f t="shared" si="7"/>
        <v>293101</v>
      </c>
      <c r="L16" s="11">
        <f t="shared" si="7"/>
        <v>6797643.3</v>
      </c>
      <c r="M16" s="11">
        <f t="shared" si="7"/>
        <v>10791354.9</v>
      </c>
      <c r="N16" s="24"/>
    </row>
    <row r="17" ht="38" customHeight="1" spans="1:14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25"/>
    </row>
    <row r="19" spans="1:1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</sheetData>
  <mergeCells count="11">
    <mergeCell ref="A1:N1"/>
    <mergeCell ref="C2:G2"/>
    <mergeCell ref="H2:L2"/>
    <mergeCell ref="A16:B16"/>
    <mergeCell ref="A17:M17"/>
    <mergeCell ref="A2:A3"/>
    <mergeCell ref="B2:B3"/>
    <mergeCell ref="M2:M3"/>
    <mergeCell ref="N2:N3"/>
    <mergeCell ref="N4:N7"/>
    <mergeCell ref="N8:N14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2018-05-28T03:28:00Z</dcterms:created>
  <dcterms:modified xsi:type="dcterms:W3CDTF">2024-06-24T11:14:58Z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2052-11.8.2.1116</vt:lpwstr>
  </property>
  <property fmtid="{D5CDD505-2E9C-101B-9397-08002B2CF9AE}" pid="3" name="ICV">
    <vt:lpwstr>88AD12B931FEA6EF2FCF8B65B84F3BE1</vt:lpwstr>
  </property>
</Properties>
</file>