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<sst xmlns="http://schemas.openxmlformats.org/spreadsheetml/2006/main" count="57" uniqueCount="53">
  <si>
    <t>附件</t>
  </si>
  <si>
    <t>吕梁市离石区“十四五”后期扶持资金汇总及年度计划表</t>
  </si>
  <si>
    <t>项目</t>
  </si>
  <si>
    <t>拟使用后期扶持资金(万元)</t>
  </si>
  <si>
    <t>年度计划(万元)</t>
  </si>
  <si>
    <t>占“十四五”期间后期扶持资金总额的比例（%）</t>
  </si>
  <si>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</si>
  <si>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</si>
  <si>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</si>
  <si>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</si>
  <si>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年</t>
    </r>
  </si>
  <si>
    <t>总计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</si>
  <si>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</si>
  <si>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</si>
  <si>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</si>
  <si>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</si>
  <si>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</si>
  <si>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</si>
  <si>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</si>
  <si>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</si>
  <si>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</si>
  <si>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基金直接发放规划</t>
  </si>
  <si>
    <t>直补资金</t>
  </si>
  <si>
    <t>项目扶持</t>
  </si>
  <si>
    <t>两者结合</t>
  </si>
  <si>
    <t>合计</t>
  </si>
  <si>
    <t>美丽家园建设</t>
  </si>
  <si>
    <t>基础设施和公共服务设施</t>
  </si>
  <si>
    <r>
      <rPr>
        <sz val="10"/>
        <color indexed="8"/>
        <rFont val="宋体"/>
        <charset val="134"/>
      </rPr>
      <t>基础</t>
    </r>
    <r>
      <rPr>
        <sz val="10"/>
        <color indexed="8"/>
        <rFont val="宋体"/>
        <charset val="134"/>
      </rPr>
      <t xml:space="preserve">
</t>
    </r>
    <r>
      <rPr>
        <sz val="10"/>
        <color indexed="8"/>
        <rFont val="宋体"/>
        <charset val="134"/>
      </rPr>
      <t>设施</t>
    </r>
  </si>
  <si>
    <t>安全饮水</t>
  </si>
  <si>
    <t>道路</t>
  </si>
  <si>
    <t>电力</t>
  </si>
  <si>
    <t>亮化</t>
  </si>
  <si>
    <t>绿化</t>
  </si>
  <si>
    <t>人居环境整治</t>
  </si>
  <si>
    <t>护村堤坝</t>
  </si>
  <si>
    <t>河道治理</t>
  </si>
  <si>
    <t>产业转型升级</t>
  </si>
  <si>
    <t>农业基础设施建设</t>
  </si>
  <si>
    <t>土地整治</t>
  </si>
  <si>
    <t>排水沟治理</t>
  </si>
  <si>
    <t>农产品加工流通业</t>
  </si>
  <si>
    <t>农产品加工</t>
  </si>
  <si>
    <t>乡村旅游业</t>
  </si>
  <si>
    <t>农家乐</t>
  </si>
  <si>
    <t>乡村旅游建设</t>
  </si>
  <si>
    <t>乡村新型服务业</t>
  </si>
  <si>
    <t>商贸物流</t>
  </si>
  <si>
    <t>乡村信息产业</t>
  </si>
  <si>
    <t>电商</t>
  </si>
  <si>
    <t>就业创业能力建设</t>
  </si>
  <si>
    <t>技能培训</t>
  </si>
  <si>
    <t>创新创业带头人培训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</si>
</sst>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525;&#26753;&#21313;&#22235;&#20116;&#35268;&#21010;\&#21525;&#26753;&#21313;&#22235;&#20116;&#35268;&#21010;&#65288;&#32456;&#65289;\&#31163;&#30707;\&#65288;&#27700;&#24211;&#21313;&#22235;&#20116;&#65289;&#31163;&#30707;&#21306;&#35268;&#21010;&#38468;&#34920;_&#65288;&#324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格目录"/>
      <sheetName val="表1-1"/>
      <sheetName val="表1-2"/>
      <sheetName val="表1-3"/>
      <sheetName val="表1-4"/>
      <sheetName val="表1-5"/>
      <sheetName val="表1-6"/>
      <sheetName val="表2-1"/>
      <sheetName val="表2-2"/>
      <sheetName val="表4-1"/>
      <sheetName val="表4-2"/>
      <sheetName val="表4-3"/>
      <sheetName val="表5-1"/>
      <sheetName val="表5-2"/>
      <sheetName val="表6-1"/>
      <sheetName val="表6-2"/>
      <sheetName val="表7-1"/>
      <sheetName val="表7-2"/>
      <sheetName val="表8-1"/>
      <sheetName val="表8-2"/>
      <sheetName val="表8-3"/>
      <sheetName val="表9-1"/>
      <sheetName val="表10-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V7">
            <v>103.5</v>
          </cell>
        </row>
      </sheetData>
      <sheetData sheetId="13"/>
      <sheetData sheetId="14">
        <row r="5">
          <cell r="D5">
            <v>21</v>
          </cell>
        </row>
        <row r="6">
          <cell r="D6">
            <v>59.85</v>
          </cell>
        </row>
        <row r="7">
          <cell r="D7">
            <v>40</v>
          </cell>
        </row>
        <row r="8">
          <cell r="D8">
            <v>13</v>
          </cell>
        </row>
        <row r="10">
          <cell r="D10">
            <v>10</v>
          </cell>
        </row>
        <row r="19">
          <cell r="D19">
            <v>30</v>
          </cell>
        </row>
        <row r="20">
          <cell r="D20">
            <v>300</v>
          </cell>
        </row>
      </sheetData>
      <sheetData sheetId="15"/>
      <sheetData sheetId="16">
        <row r="5">
          <cell r="C5">
            <v>72</v>
          </cell>
        </row>
        <row r="6">
          <cell r="C6">
            <v>176</v>
          </cell>
        </row>
        <row r="11">
          <cell r="C11">
            <v>10</v>
          </cell>
        </row>
        <row r="13">
          <cell r="C13">
            <v>4</v>
          </cell>
        </row>
        <row r="14">
          <cell r="C14">
            <v>50</v>
          </cell>
        </row>
        <row r="15">
          <cell r="C15">
            <v>8</v>
          </cell>
        </row>
        <row r="17">
          <cell r="C17">
            <v>2</v>
          </cell>
        </row>
      </sheetData>
      <sheetData sheetId="17"/>
      <sheetData sheetId="18">
        <row r="5">
          <cell r="C5">
            <v>1.8</v>
          </cell>
        </row>
        <row r="6">
          <cell r="C6">
            <v>2</v>
          </cell>
        </row>
        <row r="7">
          <cell r="C7">
            <v>4</v>
          </cell>
        </row>
        <row r="8">
          <cell r="C8">
            <v>0.9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A10" workbookViewId="0">
      <selection activeCell="F24" sqref="F24"/>
    </sheetView>
  </sheetViews>
  <sheetFormatPr defaultColWidth="9" defaultRowHeight="13.5"/>
  <cols>
    <col min="1" max="1" width="14.7416666666667" customWidth="1"/>
    <col min="2" max="2" width="11.4583333333333" customWidth="1"/>
    <col min="4" max="4" width="11.5" customWidth="1"/>
    <col min="5" max="5" width="12.4416666666667" customWidth="1"/>
    <col min="12" max="12" width="11.625" customWidth="1"/>
  </cols>
  <sheetData>
    <row r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/>
      <c r="B3" s="3"/>
      <c r="C3" s="4"/>
      <c r="D3" s="4"/>
      <c r="E3" s="4"/>
      <c r="F3" s="4"/>
      <c r="G3" s="4"/>
      <c r="H3" s="4"/>
      <c r="I3" s="4"/>
      <c r="J3" s="3"/>
      <c r="K3" s="3"/>
      <c r="L3" s="3"/>
    </row>
    <row r="4" ht="28" customHeight="1" spans="1:12">
      <c r="A4" s="5" t="s">
        <v>2</v>
      </c>
      <c r="B4" s="6"/>
      <c r="C4" s="6"/>
      <c r="D4" s="6"/>
      <c r="E4" s="7" t="s">
        <v>3</v>
      </c>
      <c r="F4" s="5" t="s">
        <v>4</v>
      </c>
      <c r="G4" s="5"/>
      <c r="H4" s="5"/>
      <c r="I4" s="5"/>
      <c r="J4" s="5"/>
      <c r="K4" s="5"/>
      <c r="L4" s="7" t="s">
        <v>5</v>
      </c>
    </row>
    <row r="5" ht="28" customHeight="1" spans="1:12">
      <c r="A5" s="5"/>
      <c r="B5" s="6"/>
      <c r="C5" s="6"/>
      <c r="D5" s="6"/>
      <c r="E5" s="5"/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5"/>
    </row>
    <row r="6" spans="1:12">
      <c r="A6" s="5" t="s">
        <v>12</v>
      </c>
      <c r="B6" s="6"/>
      <c r="C6" s="6"/>
      <c r="D6" s="6"/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  <c r="L6" s="10" t="s">
        <v>20</v>
      </c>
    </row>
    <row r="7" spans="1:12">
      <c r="A7" s="5" t="s">
        <v>21</v>
      </c>
      <c r="B7" s="5" t="s">
        <v>22</v>
      </c>
      <c r="C7" s="5"/>
      <c r="D7" s="5"/>
      <c r="E7" s="5">
        <f>'[1]表4-3'!V7</f>
        <v>103.5</v>
      </c>
      <c r="F7" s="5">
        <v>20.7</v>
      </c>
      <c r="G7" s="5">
        <v>20.7</v>
      </c>
      <c r="H7" s="5">
        <v>20.7</v>
      </c>
      <c r="I7" s="5">
        <v>20.7</v>
      </c>
      <c r="J7" s="5">
        <v>20.7</v>
      </c>
      <c r="K7" s="5">
        <f t="shared" ref="K7:K30" si="0">SUM(F7:J7)</f>
        <v>103.5</v>
      </c>
      <c r="L7" s="11">
        <f>K7/E30</f>
        <v>0.113980507681295</v>
      </c>
    </row>
    <row r="8" spans="1:12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  <c r="L8" s="11"/>
    </row>
    <row r="9" spans="1:12">
      <c r="A9" s="5"/>
      <c r="B9" s="5" t="s">
        <v>24</v>
      </c>
      <c r="C9" s="5"/>
      <c r="D9" s="5"/>
      <c r="E9" s="5"/>
      <c r="F9" s="5"/>
      <c r="G9" s="5"/>
      <c r="H9" s="5"/>
      <c r="I9" s="5"/>
      <c r="J9" s="5"/>
      <c r="K9" s="5"/>
      <c r="L9" s="11"/>
    </row>
    <row r="10" spans="1:12">
      <c r="A10" s="5"/>
      <c r="B10" s="5" t="s">
        <v>25</v>
      </c>
      <c r="C10" s="5"/>
      <c r="D10" s="5"/>
      <c r="E10" s="5">
        <f t="shared" ref="E10:J10" si="1">E7</f>
        <v>103.5</v>
      </c>
      <c r="F10" s="5">
        <f t="shared" si="1"/>
        <v>20.7</v>
      </c>
      <c r="G10" s="5">
        <f t="shared" si="1"/>
        <v>20.7</v>
      </c>
      <c r="H10" s="5">
        <f t="shared" si="1"/>
        <v>20.7</v>
      </c>
      <c r="I10" s="5">
        <f t="shared" si="1"/>
        <v>20.7</v>
      </c>
      <c r="J10" s="5">
        <f t="shared" si="1"/>
        <v>20.7</v>
      </c>
      <c r="K10" s="5">
        <f t="shared" si="0"/>
        <v>103.5</v>
      </c>
      <c r="L10" s="11">
        <f>K10/E30</f>
        <v>0.113980507681295</v>
      </c>
    </row>
    <row r="11" spans="1:12">
      <c r="A11" s="5" t="s">
        <v>26</v>
      </c>
      <c r="B11" s="6" t="s">
        <v>27</v>
      </c>
      <c r="C11" s="6" t="s">
        <v>28</v>
      </c>
      <c r="D11" s="5" t="s">
        <v>29</v>
      </c>
      <c r="E11" s="5">
        <f>'[1]表5-2'!D5</f>
        <v>21</v>
      </c>
      <c r="F11" s="5">
        <f>E11</f>
        <v>21</v>
      </c>
      <c r="G11" s="5"/>
      <c r="H11" s="5"/>
      <c r="I11" s="5"/>
      <c r="J11" s="5"/>
      <c r="K11" s="5">
        <f t="shared" si="0"/>
        <v>21</v>
      </c>
      <c r="L11" s="11">
        <f>K11/E30</f>
        <v>0.0231264798193932</v>
      </c>
    </row>
    <row r="12" spans="1:12">
      <c r="A12" s="5"/>
      <c r="B12" s="6"/>
      <c r="C12" s="6"/>
      <c r="D12" s="5" t="s">
        <v>30</v>
      </c>
      <c r="E12" s="5">
        <f>'[1]表5-2'!D6</f>
        <v>59.85</v>
      </c>
      <c r="F12" s="5"/>
      <c r="G12" s="5">
        <v>46.55</v>
      </c>
      <c r="H12" s="5">
        <f>E12-G12</f>
        <v>13.3</v>
      </c>
      <c r="I12" s="5"/>
      <c r="J12" s="5"/>
      <c r="K12" s="5">
        <f t="shared" si="0"/>
        <v>59.85</v>
      </c>
      <c r="L12" s="11">
        <f>K12/E30</f>
        <v>0.0659104674852706</v>
      </c>
    </row>
    <row r="13" spans="1:12">
      <c r="A13" s="5"/>
      <c r="B13" s="6"/>
      <c r="C13" s="6"/>
      <c r="D13" s="5" t="s">
        <v>31</v>
      </c>
      <c r="E13" s="5">
        <f>'[1]表5-2'!D7</f>
        <v>40</v>
      </c>
      <c r="F13" s="5">
        <v>20</v>
      </c>
      <c r="G13" s="5">
        <v>20</v>
      </c>
      <c r="H13" s="5"/>
      <c r="I13" s="5"/>
      <c r="J13" s="5"/>
      <c r="K13" s="5">
        <f t="shared" si="0"/>
        <v>40</v>
      </c>
      <c r="L13" s="11">
        <f>K13/E30</f>
        <v>0.0440504377512252</v>
      </c>
    </row>
    <row r="14" spans="1:12">
      <c r="A14" s="5"/>
      <c r="B14" s="6"/>
      <c r="C14" s="6"/>
      <c r="D14" s="5" t="s">
        <v>32</v>
      </c>
      <c r="E14" s="5">
        <f>'[1]表5-2'!D10</f>
        <v>10</v>
      </c>
      <c r="F14" s="5"/>
      <c r="G14" s="5"/>
      <c r="H14" s="5"/>
      <c r="I14" s="5"/>
      <c r="J14" s="5">
        <v>10</v>
      </c>
      <c r="K14" s="5">
        <f t="shared" si="0"/>
        <v>10</v>
      </c>
      <c r="L14" s="11">
        <f>K14/E30</f>
        <v>0.0110126094378063</v>
      </c>
    </row>
    <row r="15" spans="1:12">
      <c r="A15" s="5"/>
      <c r="B15" s="6"/>
      <c r="C15" s="6"/>
      <c r="D15" s="5" t="s">
        <v>33</v>
      </c>
      <c r="E15" s="5">
        <f>'[1]表5-2'!D8</f>
        <v>13</v>
      </c>
      <c r="F15" s="5"/>
      <c r="G15" s="5"/>
      <c r="H15" s="5"/>
      <c r="I15" s="5">
        <v>13</v>
      </c>
      <c r="J15" s="5"/>
      <c r="K15" s="5">
        <f t="shared" si="0"/>
        <v>13</v>
      </c>
      <c r="L15" s="11">
        <f>K15/E30</f>
        <v>0.0143163922691482</v>
      </c>
    </row>
    <row r="16" spans="1:12">
      <c r="A16" s="5"/>
      <c r="B16" s="9" t="s">
        <v>34</v>
      </c>
      <c r="C16" s="5" t="s">
        <v>35</v>
      </c>
      <c r="D16" s="5"/>
      <c r="E16" s="5">
        <f>'[1]表5-2'!D19</f>
        <v>30</v>
      </c>
      <c r="F16" s="5">
        <v>30</v>
      </c>
      <c r="G16" s="5"/>
      <c r="H16" s="5"/>
      <c r="I16" s="5"/>
      <c r="J16" s="5"/>
      <c r="K16" s="5">
        <f t="shared" si="0"/>
        <v>30</v>
      </c>
      <c r="L16" s="11">
        <f>K16/E30</f>
        <v>0.0330378283134189</v>
      </c>
    </row>
    <row r="17" spans="1:12">
      <c r="A17" s="5"/>
      <c r="B17" s="6"/>
      <c r="C17" s="5" t="s">
        <v>36</v>
      </c>
      <c r="D17" s="5"/>
      <c r="E17" s="5">
        <f>'[1]表5-2'!D20</f>
        <v>300</v>
      </c>
      <c r="F17" s="5"/>
      <c r="G17" s="5">
        <v>240</v>
      </c>
      <c r="H17" s="5">
        <f>E17-G17</f>
        <v>60</v>
      </c>
      <c r="I17" s="5"/>
      <c r="J17" s="5"/>
      <c r="K17" s="5">
        <f t="shared" si="0"/>
        <v>300</v>
      </c>
      <c r="L17" s="11">
        <f>K17/E30</f>
        <v>0.330378283134189</v>
      </c>
    </row>
    <row r="18" spans="1:12">
      <c r="A18" s="5"/>
      <c r="B18" s="5" t="s">
        <v>25</v>
      </c>
      <c r="C18" s="5"/>
      <c r="D18" s="5"/>
      <c r="E18" s="5">
        <f t="shared" ref="E18:J18" si="2">SUM(E11:E17)</f>
        <v>473.85</v>
      </c>
      <c r="F18" s="5">
        <f t="shared" si="2"/>
        <v>71</v>
      </c>
      <c r="G18" s="5">
        <f t="shared" si="2"/>
        <v>306.55</v>
      </c>
      <c r="H18" s="5">
        <f t="shared" si="2"/>
        <v>73.3</v>
      </c>
      <c r="I18" s="5">
        <f t="shared" si="2"/>
        <v>13</v>
      </c>
      <c r="J18" s="5">
        <f t="shared" si="2"/>
        <v>10</v>
      </c>
      <c r="K18" s="5">
        <f t="shared" si="0"/>
        <v>473.85</v>
      </c>
      <c r="L18" s="11">
        <f>K18/E30</f>
        <v>0.521832498210451</v>
      </c>
    </row>
    <row r="19" spans="1:12">
      <c r="A19" s="5" t="s">
        <v>37</v>
      </c>
      <c r="B19" s="6" t="s">
        <v>38</v>
      </c>
      <c r="C19" s="5" t="s">
        <v>39</v>
      </c>
      <c r="D19" s="5"/>
      <c r="E19" s="5">
        <f>'[1]表6-2'!C5</f>
        <v>72</v>
      </c>
      <c r="F19" s="5">
        <v>30</v>
      </c>
      <c r="G19" s="5">
        <v>30</v>
      </c>
      <c r="H19" s="5">
        <v>12</v>
      </c>
      <c r="I19" s="5"/>
      <c r="J19" s="5"/>
      <c r="K19" s="5">
        <f t="shared" si="0"/>
        <v>72</v>
      </c>
      <c r="L19" s="11">
        <f>K19/E30</f>
        <v>0.0792907879522053</v>
      </c>
    </row>
    <row r="20" spans="1:12">
      <c r="A20" s="5"/>
      <c r="B20" s="6"/>
      <c r="C20" s="5" t="s">
        <v>40</v>
      </c>
      <c r="D20" s="5"/>
      <c r="E20" s="5">
        <f>'[1]表6-2'!C6</f>
        <v>176</v>
      </c>
      <c r="F20" s="5">
        <v>100</v>
      </c>
      <c r="G20" s="5">
        <v>76</v>
      </c>
      <c r="H20" s="5"/>
      <c r="I20" s="5"/>
      <c r="J20" s="5"/>
      <c r="K20" s="5">
        <f t="shared" si="0"/>
        <v>176</v>
      </c>
      <c r="L20" s="11">
        <f>K20/E30</f>
        <v>0.193821926105391</v>
      </c>
    </row>
    <row r="21" ht="24" spans="1:12">
      <c r="A21" s="5"/>
      <c r="B21" s="6" t="s">
        <v>41</v>
      </c>
      <c r="C21" s="5" t="s">
        <v>42</v>
      </c>
      <c r="D21" s="5"/>
      <c r="E21" s="5">
        <f>'[1]表6-2'!C11</f>
        <v>10</v>
      </c>
      <c r="F21" s="5"/>
      <c r="G21" s="5"/>
      <c r="H21" s="5"/>
      <c r="I21" s="5">
        <v>10</v>
      </c>
      <c r="J21" s="5"/>
      <c r="K21" s="5">
        <f t="shared" si="0"/>
        <v>10</v>
      </c>
      <c r="L21" s="11">
        <f>K21/E30</f>
        <v>0.0110126094378063</v>
      </c>
    </row>
    <row r="22" spans="1:12">
      <c r="A22" s="5"/>
      <c r="B22" s="6" t="s">
        <v>43</v>
      </c>
      <c r="C22" s="5" t="s">
        <v>44</v>
      </c>
      <c r="D22" s="5"/>
      <c r="E22" s="5">
        <f>'[1]表6-2'!C13</f>
        <v>4</v>
      </c>
      <c r="F22" s="5"/>
      <c r="G22" s="5">
        <v>4</v>
      </c>
      <c r="H22" s="5"/>
      <c r="I22" s="5"/>
      <c r="J22" s="5"/>
      <c r="K22" s="5">
        <f t="shared" si="0"/>
        <v>4</v>
      </c>
      <c r="L22" s="11">
        <f>K22/E30</f>
        <v>0.00440504377512252</v>
      </c>
    </row>
    <row r="23" spans="1:12">
      <c r="A23" s="5"/>
      <c r="B23" s="6"/>
      <c r="C23" s="5" t="s">
        <v>45</v>
      </c>
      <c r="D23" s="5"/>
      <c r="E23" s="5">
        <f>'[1]表6-2'!C14</f>
        <v>50</v>
      </c>
      <c r="F23" s="5"/>
      <c r="G23" s="5">
        <v>20</v>
      </c>
      <c r="H23" s="5">
        <v>30</v>
      </c>
      <c r="I23" s="5"/>
      <c r="J23" s="5"/>
      <c r="K23" s="5">
        <f t="shared" si="0"/>
        <v>50</v>
      </c>
      <c r="L23" s="11">
        <f>K23/E30</f>
        <v>0.0550630471890314</v>
      </c>
    </row>
    <row r="24" ht="24" spans="1:12">
      <c r="A24" s="5"/>
      <c r="B24" s="6" t="s">
        <v>46</v>
      </c>
      <c r="C24" s="5" t="s">
        <v>47</v>
      </c>
      <c r="D24" s="5"/>
      <c r="E24" s="5">
        <f>'[1]表6-2'!C15</f>
        <v>8</v>
      </c>
      <c r="F24" s="5">
        <v>8</v>
      </c>
      <c r="G24" s="5"/>
      <c r="H24" s="5"/>
      <c r="I24" s="5"/>
      <c r="J24" s="5"/>
      <c r="K24" s="5">
        <f t="shared" si="0"/>
        <v>8</v>
      </c>
      <c r="L24" s="11">
        <f>K24/E30</f>
        <v>0.00881008755024503</v>
      </c>
    </row>
    <row r="25" spans="1:12">
      <c r="A25" s="5"/>
      <c r="B25" s="6" t="s">
        <v>48</v>
      </c>
      <c r="C25" s="5" t="s">
        <v>49</v>
      </c>
      <c r="D25" s="5"/>
      <c r="E25" s="5">
        <f>'[1]表6-2'!C17</f>
        <v>2</v>
      </c>
      <c r="F25" s="5">
        <v>2</v>
      </c>
      <c r="G25" s="5"/>
      <c r="H25" s="5"/>
      <c r="I25" s="5"/>
      <c r="J25" s="5"/>
      <c r="K25" s="5">
        <f t="shared" si="0"/>
        <v>2</v>
      </c>
      <c r="L25" s="11">
        <f>K25/E30</f>
        <v>0.00220252188756126</v>
      </c>
    </row>
    <row r="26" spans="1:12">
      <c r="A26" s="5"/>
      <c r="B26" s="5" t="s">
        <v>25</v>
      </c>
      <c r="C26" s="5"/>
      <c r="D26" s="5"/>
      <c r="E26" s="5">
        <f t="shared" ref="E26:J26" si="3">SUM(E19:E25)</f>
        <v>322</v>
      </c>
      <c r="F26" s="5">
        <f t="shared" si="3"/>
        <v>140</v>
      </c>
      <c r="G26" s="5">
        <f t="shared" si="3"/>
        <v>130</v>
      </c>
      <c r="H26" s="5">
        <f t="shared" si="3"/>
        <v>42</v>
      </c>
      <c r="I26" s="5">
        <f t="shared" si="3"/>
        <v>10</v>
      </c>
      <c r="J26" s="5">
        <f t="shared" si="3"/>
        <v>0</v>
      </c>
      <c r="K26" s="5">
        <f t="shared" si="0"/>
        <v>322</v>
      </c>
      <c r="L26" s="11">
        <f>K26/E30</f>
        <v>0.354606023897363</v>
      </c>
    </row>
    <row r="27" spans="1:12">
      <c r="A27" s="5" t="s">
        <v>50</v>
      </c>
      <c r="B27" s="6" t="s">
        <v>51</v>
      </c>
      <c r="C27" s="5"/>
      <c r="D27" s="5"/>
      <c r="E27" s="5">
        <f>'[1]表7-2'!C5+'[1]表7-2'!C6+'[1]表7-2'!C7</f>
        <v>7.8</v>
      </c>
      <c r="F27" s="5"/>
      <c r="G27" s="5">
        <v>7.8</v>
      </c>
      <c r="H27" s="5"/>
      <c r="I27" s="5"/>
      <c r="J27" s="5"/>
      <c r="K27" s="5">
        <f t="shared" si="0"/>
        <v>7.8</v>
      </c>
      <c r="L27" s="11">
        <f>K27/E30</f>
        <v>0.00858983536148891</v>
      </c>
    </row>
    <row r="28" ht="24" spans="1:12">
      <c r="A28" s="5"/>
      <c r="B28" s="6" t="s">
        <v>52</v>
      </c>
      <c r="C28" s="5"/>
      <c r="D28" s="5"/>
      <c r="E28" s="5">
        <f>'[1]表7-2'!C8</f>
        <v>0.9</v>
      </c>
      <c r="F28" s="5">
        <v>0.9</v>
      </c>
      <c r="G28" s="5"/>
      <c r="H28" s="5"/>
      <c r="I28" s="5"/>
      <c r="J28" s="5"/>
      <c r="K28" s="5">
        <f t="shared" si="0"/>
        <v>0.9</v>
      </c>
      <c r="L28" s="11">
        <f>K28/E30</f>
        <v>0.000991134849402566</v>
      </c>
    </row>
    <row r="29" spans="1:12">
      <c r="A29" s="5"/>
      <c r="B29" s="5" t="s">
        <v>25</v>
      </c>
      <c r="C29" s="5"/>
      <c r="D29" s="5"/>
      <c r="E29" s="5">
        <f t="shared" ref="E29:J29" si="4">SUM(E27:E28)</f>
        <v>8.7</v>
      </c>
      <c r="F29" s="5">
        <f t="shared" si="4"/>
        <v>0.9</v>
      </c>
      <c r="G29" s="5">
        <f t="shared" si="4"/>
        <v>7.8</v>
      </c>
      <c r="H29" s="5">
        <f t="shared" si="4"/>
        <v>0</v>
      </c>
      <c r="I29" s="5">
        <f t="shared" si="4"/>
        <v>0</v>
      </c>
      <c r="J29" s="5">
        <f t="shared" si="4"/>
        <v>0</v>
      </c>
      <c r="K29" s="5">
        <f t="shared" si="0"/>
        <v>8.7</v>
      </c>
      <c r="L29" s="11">
        <f>K29/E30</f>
        <v>0.00958097021089147</v>
      </c>
    </row>
    <row r="30" spans="1:12">
      <c r="A30" s="5" t="s">
        <v>11</v>
      </c>
      <c r="B30" s="5"/>
      <c r="C30" s="5"/>
      <c r="D30" s="5"/>
      <c r="E30" s="5">
        <f t="shared" ref="E30:J30" si="5">E29+E26+E18+E10</f>
        <v>908.05</v>
      </c>
      <c r="F30" s="5">
        <f t="shared" si="5"/>
        <v>232.6</v>
      </c>
      <c r="G30" s="5">
        <f t="shared" si="5"/>
        <v>465.05</v>
      </c>
      <c r="H30" s="5">
        <f t="shared" si="5"/>
        <v>136</v>
      </c>
      <c r="I30" s="5">
        <f t="shared" si="5"/>
        <v>43.7</v>
      </c>
      <c r="J30" s="5">
        <f t="shared" si="5"/>
        <v>30.7</v>
      </c>
      <c r="K30" s="5">
        <f t="shared" si="0"/>
        <v>908.05</v>
      </c>
      <c r="L30" s="11">
        <f>K30/E30</f>
        <v>1</v>
      </c>
    </row>
  </sheetData>
  <mergeCells count="36">
    <mergeCell ref="A2:L2"/>
    <mergeCell ref="A3:B3"/>
    <mergeCell ref="J3:L3"/>
    <mergeCell ref="F4:K4"/>
    <mergeCell ref="A6:D6"/>
    <mergeCell ref="B7:D7"/>
    <mergeCell ref="B8:D8"/>
    <mergeCell ref="B9:D9"/>
    <mergeCell ref="B10:D10"/>
    <mergeCell ref="C16:D16"/>
    <mergeCell ref="C17:D17"/>
    <mergeCell ref="B18:D18"/>
    <mergeCell ref="C19:D19"/>
    <mergeCell ref="C20:D20"/>
    <mergeCell ref="C21:D21"/>
    <mergeCell ref="C22:D22"/>
    <mergeCell ref="C23:D23"/>
    <mergeCell ref="C24:D24"/>
    <mergeCell ref="C25:D25"/>
    <mergeCell ref="B26:D26"/>
    <mergeCell ref="C27:D27"/>
    <mergeCell ref="C28:D28"/>
    <mergeCell ref="B29:D29"/>
    <mergeCell ref="A30:D30"/>
    <mergeCell ref="A7:A10"/>
    <mergeCell ref="A11:A18"/>
    <mergeCell ref="A19:A26"/>
    <mergeCell ref="A27:A29"/>
    <mergeCell ref="B11:B15"/>
    <mergeCell ref="B16:B17"/>
    <mergeCell ref="B19:B20"/>
    <mergeCell ref="B22:B23"/>
    <mergeCell ref="C11:C15"/>
    <mergeCell ref="E4:E5"/>
    <mergeCell ref="L4:L5"/>
    <mergeCell ref="A4:D5"/>
  </mergeCells>
  <printOptions horizontalCentered="1" verticalCentered="1"/>
  <pageMargins left="0.700694444444445" right="0.700694444444445" top="0.590277777777778" bottom="0.5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Soledad。</cp:lastModifiedBy>
  <dcterms:created xsi:type="dcterms:W3CDTF">2021-06-02T07:25:00Z</dcterms:created>
  <dcterms:modified xsi:type="dcterms:W3CDTF">2021-06-03T02:51:00Z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CD904963E7E5408195DF6820BDBD8C6B</vt:lpwstr>
  </property>
  <property fmtid="{D5CDD505-2E9C-101B-9397-08002B2CF9AE}" pid="3" name="KSOProductBuildVer">
    <vt:lpwstr>2052-11.1.0.10495</vt:lpwstr>
  </property>
</Properties>
</file>