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5"/>
  </bookViews>
  <sheets>
    <sheet name="收支总表" sheetId="1" r:id="rId1"/>
    <sheet name="收入预算表" sheetId="2" r:id="rId2"/>
    <sheet name="支出预算表" sheetId="3" r:id="rId3"/>
    <sheet name="财政拨款收支表" sheetId="4" r:id="rId4"/>
    <sheet name="一般公共预算支出表" sheetId="5" r:id="rId5"/>
    <sheet name="经济科目表" sheetId="6" r:id="rId6"/>
    <sheet name="政府采购预算表" sheetId="7" r:id="rId7"/>
    <sheet name="三公经费预算表" sheetId="8" r:id="rId8"/>
    <sheet name="政府性基金支出预算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<sst xmlns="http://schemas.openxmlformats.org/spreadsheetml/2006/main" count="455" uniqueCount="204">
  <si>
    <t>单位：万元</t>
  </si>
  <si>
    <t>收入</t>
  </si>
  <si>
    <t>支出</t>
  </si>
  <si>
    <t xml:space="preserve">项目 </t>
  </si>
  <si>
    <t>预算数</t>
  </si>
  <si>
    <t>项目</t>
  </si>
  <si>
    <t>2017年</t>
  </si>
  <si>
    <t>2018年</t>
  </si>
  <si>
    <t>2018年比2017年增减%</t>
  </si>
  <si>
    <t>一、一般公共预算</t>
  </si>
  <si>
    <t>一、一般公共服务支出</t>
  </si>
  <si>
    <t>二、纳入预算管理的政府性基金</t>
  </si>
  <si>
    <t>二、教育支出</t>
  </si>
  <si>
    <t>三、纳入财政专户管理的事业收入</t>
  </si>
  <si>
    <t>三、农林水支出</t>
  </si>
  <si>
    <t>四、其他收入</t>
  </si>
  <si>
    <t>四、住房保障支出</t>
  </si>
  <si>
    <t>本年收入合计</t>
  </si>
  <si>
    <t>本年支出合计</t>
  </si>
  <si>
    <t>吕梁市财政局2018年一般公共预算支出预算表</t>
  </si>
  <si>
    <t>项  目</t>
  </si>
  <si>
    <t>2017年预算数</t>
  </si>
  <si>
    <t>2018年预算数</t>
  </si>
  <si>
    <t>2018年预算数比2017年预算数增减%</t>
  </si>
  <si>
    <t>科目编码</t>
  </si>
  <si>
    <t>科目名称</t>
  </si>
  <si>
    <t>合计</t>
  </si>
  <si>
    <t>基本支出</t>
  </si>
  <si>
    <t>项目支出</t>
  </si>
  <si>
    <t>201</t>
  </si>
  <si>
    <t>一般公共服务支出</t>
  </si>
  <si>
    <t xml:space="preserve">  06</t>
  </si>
  <si>
    <t xml:space="preserve">  财政事务</t>
  </si>
  <si>
    <t xml:space="preserve">    01</t>
  </si>
  <si>
    <t xml:space="preserve">    行政运行</t>
  </si>
  <si>
    <t xml:space="preserve">    07</t>
  </si>
  <si>
    <t xml:space="preserve">    信息化建设</t>
  </si>
  <si>
    <t xml:space="preserve">    50</t>
  </si>
  <si>
    <t xml:space="preserve">    事业运行</t>
  </si>
  <si>
    <t>205</t>
  </si>
  <si>
    <t>教育支出</t>
  </si>
  <si>
    <t xml:space="preserve">  03</t>
  </si>
  <si>
    <t xml:space="preserve">  职业教育</t>
  </si>
  <si>
    <t xml:space="preserve">    02</t>
  </si>
  <si>
    <t xml:space="preserve">    中专教育</t>
  </si>
  <si>
    <t>213</t>
  </si>
  <si>
    <t>农林水支出</t>
  </si>
  <si>
    <t xml:space="preserve">  01</t>
  </si>
  <si>
    <t xml:space="preserve">  农业</t>
  </si>
  <si>
    <t xml:space="preserve">    04</t>
  </si>
  <si>
    <t>221</t>
  </si>
  <si>
    <t>住房保障支出</t>
  </si>
  <si>
    <t xml:space="preserve">  02</t>
  </si>
  <si>
    <t xml:space="preserve">  住房改革支出</t>
  </si>
  <si>
    <t xml:space="preserve">    住房公积金</t>
  </si>
  <si>
    <t>合  计</t>
  </si>
  <si>
    <t>吕梁市财政局2018年一般公共预算安排基本支出经济科目表</t>
  </si>
  <si>
    <t>经济科目名称</t>
  </si>
  <si>
    <t>备注</t>
  </si>
  <si>
    <t>一、工资福利支出</t>
  </si>
  <si>
    <t xml:space="preserve"> 基本工资</t>
  </si>
  <si>
    <t xml:space="preserve"> 津贴补贴</t>
  </si>
  <si>
    <t xml:space="preserve"> 奖金</t>
  </si>
  <si>
    <t xml:space="preserve"> 社会保障缴费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</si>
  <si>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</si>
  <si>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</si>
  <si>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</si>
  <si>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</si>
  <si>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住房公积金</t>
  </si>
  <si>
    <t xml:space="preserve"> 其他工资福利支出</t>
  </si>
  <si>
    <t>二、商品和服务支出</t>
  </si>
  <si>
    <t xml:space="preserve"> 一般公务费</t>
  </si>
  <si>
    <t xml:space="preserve"> 取暖费（单位）</t>
  </si>
  <si>
    <t xml:space="preserve"> 交通费</t>
  </si>
  <si>
    <t xml:space="preserve"> 福利费</t>
  </si>
  <si>
    <t xml:space="preserve"> 公务交通补贴</t>
  </si>
  <si>
    <t xml:space="preserve"> 其他商品服务支出</t>
  </si>
  <si>
    <t>三、对个人和家庭的补助</t>
  </si>
  <si>
    <t xml:space="preserve"> 离休费</t>
  </si>
  <si>
    <t xml:space="preserve"> 退休费</t>
  </si>
  <si>
    <t xml:space="preserve"> 遗属补助</t>
  </si>
  <si>
    <t xml:space="preserve"> 独生子女父母奖励</t>
  </si>
  <si>
    <t xml:space="preserve"> 死亡人员一次性抚恤金、丧葬费</t>
  </si>
  <si>
    <t xml:space="preserve"> 其他对个人和家庭的补助支出</t>
  </si>
  <si>
    <t>政府采购预算表</t>
  </si>
  <si>
    <t>单位：千元</t>
  </si>
  <si>
    <t>单位编码</t>
  </si>
  <si>
    <t>单位名称</t>
  </si>
  <si>
    <t>项     目</t>
  </si>
  <si>
    <t>采购方式</t>
  </si>
  <si>
    <t>规格要求</t>
  </si>
  <si>
    <t>单价</t>
  </si>
  <si>
    <t>数量</t>
  </si>
  <si>
    <t>资     金     来     源</t>
  </si>
  <si>
    <t>需求时间</t>
  </si>
  <si>
    <t>采购项目</t>
  </si>
  <si>
    <t>采购资金来源</t>
  </si>
  <si>
    <t>组织形式</t>
  </si>
  <si>
    <t>采购目录</t>
  </si>
  <si>
    <t>总计</t>
  </si>
  <si>
    <t>财政预算外专户拨款</t>
  </si>
  <si>
    <t>政府性基金</t>
  </si>
  <si>
    <t>事业单位经营收入</t>
  </si>
  <si>
    <t>其他收入</t>
  </si>
  <si>
    <t>一般公共预算</t>
  </si>
  <si>
    <t>财政专户拨款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</si>
  <si>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</si>
  <si>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</si>
  <si>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</si>
  <si>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</si>
  <si>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</si>
  <si>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国有资源资产有偿使用收入安排的拨款</t>
  </si>
  <si>
    <t>**</t>
  </si>
  <si>
    <t>行政政法科</t>
  </si>
  <si>
    <t>118</t>
  </si>
  <si>
    <t xml:space="preserve">  市财政局</t>
  </si>
  <si>
    <t xml:space="preserve">  118001</t>
  </si>
  <si>
    <t xml:space="preserve">    市财政局</t>
  </si>
  <si>
    <t xml:space="preserve">    </t>
  </si>
  <si>
    <t xml:space="preserve">      </t>
  </si>
  <si>
    <t>购置费</t>
  </si>
  <si>
    <t>2018</t>
  </si>
  <si>
    <t>政府集中采购</t>
  </si>
  <si>
    <t>便携式计算机★</t>
  </si>
  <si>
    <t>台式计算机★</t>
  </si>
  <si>
    <t>多功能一体机★</t>
  </si>
  <si>
    <t>其他办公设备</t>
  </si>
  <si>
    <t>复印机★</t>
  </si>
  <si>
    <t xml:space="preserve">  118002</t>
  </si>
  <si>
    <t xml:space="preserve">    山西省会计函授学校吕梁分校</t>
  </si>
  <si>
    <t>日常维护、运行及开展其他专项工作经费</t>
  </si>
  <si>
    <t>集中采购</t>
  </si>
  <si>
    <t>联想M4650</t>
  </si>
  <si>
    <t>3.95</t>
  </si>
  <si>
    <t>台、桌类★</t>
  </si>
  <si>
    <t>办公桌1.4*0.7</t>
  </si>
  <si>
    <t>1</t>
  </si>
  <si>
    <t>东芝DP-3008</t>
  </si>
  <si>
    <t>18</t>
  </si>
  <si>
    <t>1.5</t>
  </si>
  <si>
    <t xml:space="preserve">  118003</t>
  </si>
  <si>
    <t xml:space="preserve">    市会计管理局</t>
  </si>
  <si>
    <t>办公设备购置</t>
  </si>
  <si>
    <t>4999</t>
  </si>
  <si>
    <t>其他计算机设备★</t>
  </si>
  <si>
    <t>3999</t>
  </si>
  <si>
    <t xml:space="preserve">  118005</t>
  </si>
  <si>
    <t xml:space="preserve">    市财政稽核中心</t>
  </si>
  <si>
    <t>其他商品和服务支出</t>
  </si>
  <si>
    <t>5</t>
  </si>
  <si>
    <t xml:space="preserve">  118009</t>
  </si>
  <si>
    <t xml:space="preserve">    市会计学校</t>
  </si>
  <si>
    <t>工作运行经费</t>
  </si>
  <si>
    <t>专业施工</t>
  </si>
  <si>
    <t>现实一体化实训室建设</t>
  </si>
  <si>
    <t>1200</t>
  </si>
  <si>
    <t>ARE场景式校内实习特色项目建设</t>
  </si>
  <si>
    <t>800</t>
  </si>
  <si>
    <t>其他计算机软件★</t>
  </si>
  <si>
    <t>校园信息化系统建设</t>
  </si>
  <si>
    <t>600</t>
  </si>
  <si>
    <t>图书</t>
  </si>
  <si>
    <t>70</t>
  </si>
  <si>
    <t>2018年市本级三公经费和会议费支出预算总表</t>
  </si>
  <si>
    <t>经费类型</t>
  </si>
  <si>
    <t>经费来源</t>
  </si>
  <si>
    <t>2018年三公经费和会议费</t>
  </si>
  <si>
    <t>政府性基金收入</t>
  </si>
  <si>
    <t>小计</t>
  </si>
  <si>
    <t>市财政局</t>
  </si>
  <si>
    <t>公务用车运行费</t>
  </si>
  <si>
    <t>年初预算</t>
  </si>
  <si>
    <t>公务接待费</t>
  </si>
  <si>
    <t>会议费</t>
  </si>
  <si>
    <t xml:space="preserve">  山西省会计函授学校吕梁分校</t>
  </si>
  <si>
    <t xml:space="preserve">  市会计管理局</t>
  </si>
  <si>
    <t xml:space="preserve">  市农业综合开发局</t>
  </si>
  <si>
    <t xml:space="preserve">  市财政稽核中心</t>
  </si>
  <si>
    <t xml:space="preserve">  市非税收入征收管理中心</t>
  </si>
  <si>
    <t xml:space="preserve">  市世界银行业务管理办公室</t>
  </si>
  <si>
    <t xml:space="preserve">  市会计学校</t>
  </si>
  <si>
    <t>吕梁市财政局2018年预算收支总表</t>
  </si>
  <si>
    <t>吕梁市财政局2018年算收入预算表</t>
  </si>
  <si>
    <r>
      <t xml:space="preserve">  0</t>
    </r>
    <r>
      <rPr>
        <sz val="12"/>
        <rFont val="仿宋_GB2312"/>
        <family val="3"/>
      </rPr>
      <t>6</t>
    </r>
  </si>
  <si>
    <r>
      <t xml:space="preserve"> </t>
    </r>
    <r>
      <rPr>
        <sz val="12"/>
        <rFont val="仿宋_GB2312"/>
        <family val="3"/>
      </rPr>
      <t xml:space="preserve"> </t>
    </r>
    <r>
      <rPr>
        <sz val="12"/>
        <rFont val="仿宋_GB2312"/>
        <family val="3"/>
      </rPr>
      <t>财政事务</t>
    </r>
  </si>
  <si>
    <r>
      <t>2</t>
    </r>
    <r>
      <rPr>
        <sz val="12"/>
        <rFont val="仿宋_GB2312"/>
        <family val="3"/>
      </rPr>
      <t>05</t>
    </r>
  </si>
  <si>
    <r>
      <t xml:space="preserve"> </t>
    </r>
    <r>
      <rPr>
        <sz val="12"/>
        <rFont val="仿宋_GB2312"/>
        <family val="3"/>
      </rPr>
      <t xml:space="preserve"> 03</t>
    </r>
  </si>
  <si>
    <r>
      <t xml:space="preserve"> </t>
    </r>
    <r>
      <rPr>
        <sz val="12"/>
        <rFont val="仿宋_GB2312"/>
        <family val="3"/>
      </rPr>
      <t xml:space="preserve">   02</t>
    </r>
  </si>
  <si>
    <t>教育支出</t>
  </si>
  <si>
    <r>
      <t xml:space="preserve"> </t>
    </r>
    <r>
      <rPr>
        <sz val="12"/>
        <rFont val="仿宋_GB2312"/>
        <family val="3"/>
      </rPr>
      <t xml:space="preserve"> 职业教育</t>
    </r>
  </si>
  <si>
    <r>
      <t xml:space="preserve"> </t>
    </r>
    <r>
      <rPr>
        <sz val="12"/>
        <rFont val="仿宋_GB2312"/>
        <family val="3"/>
      </rPr>
      <t xml:space="preserve">   中专教育</t>
    </r>
  </si>
  <si>
    <r>
      <t>2</t>
    </r>
    <r>
      <rPr>
        <sz val="12"/>
        <rFont val="仿宋_GB2312"/>
        <family val="3"/>
      </rPr>
      <t>13</t>
    </r>
  </si>
  <si>
    <r>
      <t xml:space="preserve"> </t>
    </r>
    <r>
      <rPr>
        <sz val="12"/>
        <rFont val="仿宋_GB2312"/>
        <family val="3"/>
      </rPr>
      <t xml:space="preserve"> 01</t>
    </r>
  </si>
  <si>
    <r>
      <t xml:space="preserve"> </t>
    </r>
    <r>
      <rPr>
        <sz val="12"/>
        <rFont val="仿宋_GB2312"/>
        <family val="3"/>
      </rPr>
      <t xml:space="preserve">   04</t>
    </r>
  </si>
  <si>
    <t>农林水支出</t>
  </si>
  <si>
    <r>
      <t xml:space="preserve"> </t>
    </r>
    <r>
      <rPr>
        <sz val="12"/>
        <rFont val="仿宋_GB2312"/>
        <family val="3"/>
      </rPr>
      <t xml:space="preserve"> 农业</t>
    </r>
  </si>
  <si>
    <r>
      <t xml:space="preserve"> </t>
    </r>
    <r>
      <rPr>
        <sz val="12"/>
        <rFont val="仿宋_GB2312"/>
        <family val="3"/>
      </rPr>
      <t xml:space="preserve">   事业运行</t>
    </r>
  </si>
  <si>
    <t>吕梁市财政局2018年支出预算表</t>
  </si>
  <si>
    <t>吕梁市财政局2018年财政拨款收支总表</t>
  </si>
  <si>
    <t>2017年预算数</t>
  </si>
  <si>
    <t>2018年预算数</t>
  </si>
  <si>
    <t>2018年预算数比2017年预算数增减%</t>
  </si>
  <si>
    <t>无</t>
  </si>
  <si>
    <t>吕梁市财政局2018年政府性基金支出预算表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</si>
</sst>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;* \-#,##0.0;* &quot;&quot;??;@"/>
    <numFmt numFmtId="177" formatCode="0.00_ "/>
    <numFmt numFmtId="178" formatCode="0.00_);[Red]\(0.00\)"/>
    <numFmt numFmtId="179" formatCode="_ * #,##0.000_ ;_ * \-#,##0.000_ ;_ * &quot;-&quot;??_ ;_ @_ "/>
    <numFmt numFmtId="180" formatCode="0.00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22"/>
      <name val="方正小标宋简体"/>
      <family val="0"/>
    </font>
    <font>
      <sz val="12"/>
      <name val="仿宋"/>
      <family val="3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4" fillId="13" borderId="5" applyNumberFormat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9" borderId="0" applyNumberFormat="0" applyBorder="0" applyAlignment="0" applyProtection="0"/>
    <xf numFmtId="0" fontId="21" fillId="4" borderId="7" applyNumberFormat="0" applyAlignment="0" applyProtection="0"/>
    <xf numFmtId="0" fontId="19" fillId="7" borderId="4" applyNumberFormat="0" applyAlignment="0" applyProtection="0"/>
    <xf numFmtId="0" fontId="2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centerContinuous" vertical="center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>
      <alignment vertical="center"/>
    </xf>
    <xf numFmtId="176" fontId="4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176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77" fontId="4" fillId="0" borderId="10" xfId="0" applyNumberFormat="1" applyFont="1" applyFill="1" applyBorder="1" applyAlignment="1" applyProtection="1">
      <alignment horizontal="centerContinuous" vertical="center"/>
      <protection/>
    </xf>
    <xf numFmtId="177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176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Continuous" vertical="center"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8" fontId="6" fillId="0" borderId="0" xfId="41" applyNumberFormat="1" applyFont="1">
      <alignment vertical="center"/>
      <protection/>
    </xf>
    <xf numFmtId="178" fontId="7" fillId="0" borderId="0" xfId="41" applyNumberFormat="1" applyFont="1">
      <alignment vertical="center"/>
      <protection/>
    </xf>
    <xf numFmtId="178" fontId="0" fillId="0" borderId="0" xfId="41" applyNumberFormat="1" applyFont="1" applyAlignment="1">
      <alignment vertical="center"/>
      <protection/>
    </xf>
    <xf numFmtId="178" fontId="0" fillId="0" borderId="0" xfId="41" applyNumberFormat="1" applyFont="1">
      <alignment vertical="center"/>
      <protection/>
    </xf>
    <xf numFmtId="178" fontId="9" fillId="0" borderId="0" xfId="41" applyNumberFormat="1" applyFont="1" applyAlignment="1">
      <alignment vertical="center"/>
      <protection/>
    </xf>
    <xf numFmtId="178" fontId="9" fillId="0" borderId="0" xfId="41" applyNumberFormat="1" applyFont="1" applyAlignment="1">
      <alignment horizontal="center" vertical="center"/>
      <protection/>
    </xf>
    <xf numFmtId="178" fontId="9" fillId="0" borderId="9" xfId="41" applyNumberFormat="1" applyFont="1" applyBorder="1" applyAlignment="1">
      <alignment horizontal="right" vertical="center"/>
      <protection/>
    </xf>
    <xf numFmtId="178" fontId="7" fillId="0" borderId="12" xfId="41" applyNumberFormat="1" applyFont="1" applyBorder="1" applyAlignment="1">
      <alignment horizontal="center" vertical="center"/>
      <protection/>
    </xf>
    <xf numFmtId="178" fontId="7" fillId="0" borderId="10" xfId="41" applyNumberFormat="1" applyFont="1" applyBorder="1" applyAlignment="1">
      <alignment horizontal="center" vertical="center"/>
      <protection/>
    </xf>
    <xf numFmtId="177" fontId="6" fillId="0" borderId="10" xfId="41" applyNumberFormat="1" applyFont="1" applyFill="1" applyBorder="1" applyAlignment="1">
      <alignment vertical="center"/>
      <protection/>
    </xf>
    <xf numFmtId="177" fontId="6" fillId="0" borderId="10" xfId="41" applyNumberFormat="1" applyFont="1" applyFill="1" applyBorder="1">
      <alignment vertical="center"/>
      <protection/>
    </xf>
    <xf numFmtId="178" fontId="6" fillId="0" borderId="10" xfId="41" applyNumberFormat="1" applyFont="1" applyBorder="1" applyAlignment="1">
      <alignment horizontal="center" vertical="center"/>
      <protection/>
    </xf>
    <xf numFmtId="178" fontId="6" fillId="0" borderId="10" xfId="41" applyNumberFormat="1" applyFont="1" applyBorder="1" applyAlignment="1">
      <alignment vertical="center"/>
      <protection/>
    </xf>
    <xf numFmtId="178" fontId="6" fillId="0" borderId="10" xfId="41" applyNumberFormat="1" applyFont="1" applyBorder="1">
      <alignment vertical="center"/>
      <protection/>
    </xf>
    <xf numFmtId="177" fontId="6" fillId="0" borderId="0" xfId="41" applyNumberFormat="1" applyFont="1">
      <alignment vertical="center"/>
      <protection/>
    </xf>
    <xf numFmtId="177" fontId="0" fillId="0" borderId="0" xfId="41" applyNumberFormat="1" applyFont="1">
      <alignment vertical="center"/>
      <protection/>
    </xf>
    <xf numFmtId="0" fontId="0" fillId="0" borderId="0" xfId="41" applyFont="1">
      <alignment vertical="center"/>
      <protection/>
    </xf>
    <xf numFmtId="0" fontId="6" fillId="0" borderId="0" xfId="41" applyFont="1">
      <alignment vertical="center"/>
      <protection/>
    </xf>
    <xf numFmtId="0" fontId="7" fillId="0" borderId="0" xfId="41" applyFont="1">
      <alignment vertical="center"/>
      <protection/>
    </xf>
    <xf numFmtId="49" fontId="0" fillId="0" borderId="0" xfId="41" applyNumberFormat="1" applyFont="1" applyAlignment="1">
      <alignment vertical="center"/>
      <protection/>
    </xf>
    <xf numFmtId="0" fontId="0" fillId="0" borderId="0" xfId="41" applyFont="1" applyAlignment="1">
      <alignment vertical="center" wrapText="1"/>
      <protection/>
    </xf>
    <xf numFmtId="0" fontId="0" fillId="0" borderId="0" xfId="41" applyFont="1" applyBorder="1">
      <alignment vertical="center"/>
      <protection/>
    </xf>
    <xf numFmtId="49" fontId="9" fillId="0" borderId="0" xfId="41" applyNumberFormat="1" applyFont="1" applyAlignment="1">
      <alignment vertical="center"/>
      <protection/>
    </xf>
    <xf numFmtId="0" fontId="9" fillId="0" borderId="0" xfId="41" applyFont="1" applyAlignment="1">
      <alignment horizontal="center" vertical="center" wrapText="1"/>
      <protection/>
    </xf>
    <xf numFmtId="0" fontId="9" fillId="0" borderId="0" xfId="41" applyFont="1" applyAlignment="1">
      <alignment horizontal="center" vertical="center"/>
      <protection/>
    </xf>
    <xf numFmtId="0" fontId="7" fillId="0" borderId="12" xfId="41" applyFont="1" applyBorder="1" applyAlignment="1">
      <alignment horizontal="center" vertical="center"/>
      <protection/>
    </xf>
    <xf numFmtId="0" fontId="7" fillId="0" borderId="10" xfId="41" applyFont="1" applyBorder="1" applyAlignment="1">
      <alignment horizontal="center" vertical="center"/>
      <protection/>
    </xf>
    <xf numFmtId="177" fontId="7" fillId="0" borderId="10" xfId="41" applyNumberFormat="1" applyFont="1" applyFill="1" applyBorder="1" applyAlignment="1">
      <alignment vertical="center"/>
      <protection/>
    </xf>
    <xf numFmtId="177" fontId="7" fillId="0" borderId="10" xfId="41" applyNumberFormat="1" applyFont="1" applyFill="1" applyBorder="1" applyAlignment="1">
      <alignment horizontal="center" vertical="center" wrapText="1"/>
      <protection/>
    </xf>
    <xf numFmtId="49" fontId="6" fillId="0" borderId="10" xfId="41" applyNumberFormat="1" applyFont="1" applyBorder="1" applyAlignment="1">
      <alignment vertical="center"/>
      <protection/>
    </xf>
    <xf numFmtId="178" fontId="6" fillId="0" borderId="10" xfId="41" applyNumberFormat="1" applyFont="1" applyBorder="1" applyAlignment="1">
      <alignment horizontal="left" vertical="center"/>
      <protection/>
    </xf>
    <xf numFmtId="177" fontId="6" fillId="0" borderId="10" xfId="41" applyNumberFormat="1" applyFont="1" applyBorder="1" applyAlignment="1">
      <alignment vertical="center"/>
      <protection/>
    </xf>
    <xf numFmtId="0" fontId="6" fillId="0" borderId="10" xfId="41" applyFont="1" applyBorder="1" applyAlignment="1">
      <alignment horizontal="left" vertical="center" shrinkToFit="1"/>
      <protection/>
    </xf>
    <xf numFmtId="0" fontId="6" fillId="0" borderId="10" xfId="41" applyFont="1" applyBorder="1" applyAlignment="1">
      <alignment horizontal="left" vertical="center" wrapText="1"/>
      <protection/>
    </xf>
    <xf numFmtId="177" fontId="6" fillId="0" borderId="12" xfId="41" applyNumberFormat="1" applyFont="1" applyBorder="1" applyAlignment="1">
      <alignment vertical="center"/>
      <protection/>
    </xf>
    <xf numFmtId="49" fontId="6" fillId="0" borderId="10" xfId="41" applyNumberFormat="1" applyFont="1" applyBorder="1" applyAlignment="1">
      <alignment vertical="center" wrapText="1"/>
      <protection/>
    </xf>
    <xf numFmtId="0" fontId="6" fillId="0" borderId="10" xfId="41" applyFont="1" applyBorder="1" applyAlignment="1">
      <alignment vertical="center"/>
      <protection/>
    </xf>
    <xf numFmtId="0" fontId="6" fillId="0" borderId="12" xfId="41" applyFont="1" applyBorder="1" applyAlignment="1">
      <alignment vertical="center"/>
      <protection/>
    </xf>
    <xf numFmtId="177" fontId="0" fillId="0" borderId="0" xfId="41" applyNumberFormat="1" applyFont="1" applyAlignment="1">
      <alignment vertical="center" wrapText="1"/>
      <protection/>
    </xf>
    <xf numFmtId="0" fontId="9" fillId="0" borderId="0" xfId="41" applyFont="1" applyBorder="1" applyAlignment="1">
      <alignment horizontal="center" vertical="center"/>
      <protection/>
    </xf>
    <xf numFmtId="177" fontId="9" fillId="0" borderId="0" xfId="41" applyNumberFormat="1" applyFont="1" applyAlignment="1">
      <alignment horizontal="center" vertical="center" wrapText="1"/>
      <protection/>
    </xf>
    <xf numFmtId="177" fontId="9" fillId="0" borderId="0" xfId="41" applyNumberFormat="1" applyFont="1" applyAlignment="1">
      <alignment horizontal="center" vertical="center"/>
      <protection/>
    </xf>
    <xf numFmtId="177" fontId="9" fillId="0" borderId="9" xfId="41" applyNumberFormat="1" applyFont="1" applyBorder="1" applyAlignment="1">
      <alignment horizontal="right" vertical="center"/>
      <protection/>
    </xf>
    <xf numFmtId="177" fontId="7" fillId="0" borderId="10" xfId="41" applyNumberFormat="1" applyFont="1" applyBorder="1" applyAlignment="1">
      <alignment horizontal="center" vertical="center"/>
      <protection/>
    </xf>
    <xf numFmtId="177" fontId="7" fillId="0" borderId="10" xfId="41" applyNumberFormat="1" applyFont="1" applyBorder="1" applyAlignment="1">
      <alignment horizontal="center" vertical="center" wrapText="1"/>
      <protection/>
    </xf>
    <xf numFmtId="177" fontId="6" fillId="0" borderId="10" xfId="41" applyNumberFormat="1" applyFont="1" applyBorder="1" applyAlignment="1">
      <alignment horizontal="left" vertical="center" wrapText="1"/>
      <protection/>
    </xf>
    <xf numFmtId="177" fontId="6" fillId="0" borderId="10" xfId="41" applyNumberFormat="1" applyFont="1" applyBorder="1" applyAlignment="1">
      <alignment horizontal="left" vertical="center"/>
      <protection/>
    </xf>
    <xf numFmtId="177" fontId="6" fillId="0" borderId="10" xfId="41" applyNumberFormat="1" applyFont="1" applyBorder="1">
      <alignment vertical="center"/>
      <protection/>
    </xf>
    <xf numFmtId="177" fontId="6" fillId="0" borderId="11" xfId="41" applyNumberFormat="1" applyFont="1" applyBorder="1" applyAlignment="1">
      <alignment horizontal="left" vertical="center" wrapText="1"/>
      <protection/>
    </xf>
    <xf numFmtId="177" fontId="6" fillId="0" borderId="11" xfId="41" applyNumberFormat="1" applyFont="1" applyBorder="1" applyAlignment="1">
      <alignment vertical="center"/>
      <protection/>
    </xf>
    <xf numFmtId="177" fontId="6" fillId="0" borderId="10" xfId="41" applyNumberFormat="1" applyFont="1" applyBorder="1" applyAlignment="1">
      <alignment horizontal="center" vertical="center" wrapText="1"/>
      <protection/>
    </xf>
    <xf numFmtId="177" fontId="6" fillId="0" borderId="10" xfId="41" applyNumberFormat="1" applyFont="1" applyBorder="1" applyAlignment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77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Alignment="1">
      <alignment/>
    </xf>
    <xf numFmtId="49" fontId="7" fillId="0" borderId="10" xfId="41" applyNumberFormat="1" applyFont="1" applyBorder="1" applyAlignment="1">
      <alignment vertical="center"/>
      <protection/>
    </xf>
    <xf numFmtId="0" fontId="7" fillId="0" borderId="10" xfId="41" applyFont="1" applyBorder="1" applyAlignment="1">
      <alignment horizontal="center" vertical="center" wrapText="1"/>
      <protection/>
    </xf>
    <xf numFmtId="49" fontId="6" fillId="0" borderId="10" xfId="41" applyNumberFormat="1" applyFont="1" applyBorder="1" applyAlignment="1">
      <alignment vertical="center"/>
      <protection/>
    </xf>
    <xf numFmtId="178" fontId="6" fillId="0" borderId="10" xfId="41" applyNumberFormat="1" applyFont="1" applyBorder="1" applyAlignment="1">
      <alignment horizontal="left" vertical="center"/>
      <protection/>
    </xf>
    <xf numFmtId="0" fontId="6" fillId="0" borderId="10" xfId="41" applyFont="1" applyBorder="1" applyAlignment="1">
      <alignment horizontal="left" vertical="center" shrinkToFit="1"/>
      <protection/>
    </xf>
    <xf numFmtId="0" fontId="6" fillId="0" borderId="10" xfId="41" applyFont="1" applyBorder="1" applyAlignment="1">
      <alignment horizontal="left" vertical="center" wrapText="1"/>
      <protection/>
    </xf>
    <xf numFmtId="49" fontId="6" fillId="0" borderId="10" xfId="41" applyNumberFormat="1" applyFont="1" applyBorder="1" applyAlignment="1">
      <alignment vertical="center" wrapText="1"/>
      <protection/>
    </xf>
    <xf numFmtId="177" fontId="8" fillId="0" borderId="0" xfId="41" applyNumberFormat="1" applyFont="1" applyAlignment="1">
      <alignment horizontal="center" vertical="center"/>
      <protection/>
    </xf>
    <xf numFmtId="177" fontId="7" fillId="0" borderId="10" xfId="41" applyNumberFormat="1" applyFont="1" applyBorder="1" applyAlignment="1">
      <alignment horizontal="center" vertical="center"/>
      <protection/>
    </xf>
    <xf numFmtId="177" fontId="7" fillId="0" borderId="10" xfId="41" applyNumberFormat="1" applyFont="1" applyFill="1" applyBorder="1" applyAlignment="1">
      <alignment horizontal="center" vertical="center"/>
      <protection/>
    </xf>
    <xf numFmtId="177" fontId="7" fillId="0" borderId="10" xfId="41" applyNumberFormat="1" applyFont="1" applyFill="1" applyBorder="1" applyAlignment="1">
      <alignment horizontal="center" vertical="center" wrapText="1"/>
      <protection/>
    </xf>
    <xf numFmtId="177" fontId="7" fillId="0" borderId="10" xfId="41" applyNumberFormat="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center" vertical="center"/>
      <protection/>
    </xf>
    <xf numFmtId="0" fontId="7" fillId="0" borderId="11" xfId="41" applyFont="1" applyBorder="1" applyAlignment="1">
      <alignment horizontal="center" vertical="center"/>
      <protection/>
    </xf>
    <xf numFmtId="0" fontId="7" fillId="0" borderId="14" xfId="41" applyFont="1" applyBorder="1" applyAlignment="1">
      <alignment horizontal="center" vertical="center"/>
      <protection/>
    </xf>
    <xf numFmtId="0" fontId="7" fillId="0" borderId="11" xfId="41" applyFont="1" applyBorder="1" applyAlignment="1">
      <alignment horizontal="center" vertical="center" shrinkToFit="1"/>
      <protection/>
    </xf>
    <xf numFmtId="0" fontId="7" fillId="0" borderId="14" xfId="41" applyFont="1" applyBorder="1" applyAlignment="1">
      <alignment horizontal="center" vertical="center" shrinkToFit="1"/>
      <protection/>
    </xf>
    <xf numFmtId="0" fontId="8" fillId="0" borderId="0" xfId="41" applyFont="1" applyAlignment="1">
      <alignment horizontal="center" vertical="center"/>
      <protection/>
    </xf>
    <xf numFmtId="0" fontId="7" fillId="0" borderId="10" xfId="41" applyFont="1" applyBorder="1" applyAlignment="1">
      <alignment horizontal="center" vertical="center"/>
      <protection/>
    </xf>
    <xf numFmtId="0" fontId="6" fillId="0" borderId="12" xfId="41" applyFont="1" applyBorder="1" applyAlignment="1">
      <alignment horizontal="center" vertical="center"/>
      <protection/>
    </xf>
    <xf numFmtId="177" fontId="6" fillId="0" borderId="15" xfId="41" applyNumberFormat="1" applyFont="1" applyBorder="1" applyAlignment="1">
      <alignment horizontal="center" vertical="center"/>
      <protection/>
    </xf>
    <xf numFmtId="0" fontId="9" fillId="0" borderId="0" xfId="41" applyFont="1" applyBorder="1" applyAlignment="1">
      <alignment horizontal="right" vertical="center"/>
      <protection/>
    </xf>
    <xf numFmtId="0" fontId="7" fillId="0" borderId="12" xfId="41" applyFont="1" applyBorder="1" applyAlignment="1">
      <alignment horizontal="center" vertical="center"/>
      <protection/>
    </xf>
    <xf numFmtId="0" fontId="7" fillId="0" borderId="15" xfId="41" applyFont="1" applyBorder="1" applyAlignment="1">
      <alignment horizontal="center" vertical="center"/>
      <protection/>
    </xf>
    <xf numFmtId="0" fontId="7" fillId="0" borderId="10" xfId="41" applyNumberFormat="1" applyFont="1" applyFill="1" applyBorder="1" applyAlignment="1">
      <alignment horizontal="center" vertical="center"/>
      <protection/>
    </xf>
    <xf numFmtId="178" fontId="8" fillId="0" borderId="0" xfId="41" applyNumberFormat="1" applyFont="1" applyAlignment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0" xfId="0" applyNumberFormat="1" applyBorder="1" applyAlignment="1">
      <alignment/>
    </xf>
    <xf numFmtId="0" fontId="0" fillId="0" borderId="0" xfId="41">
      <alignment vertical="center"/>
      <protection/>
    </xf>
    <xf numFmtId="179" fontId="6" fillId="0" borderId="10" xfId="40" applyNumberFormat="1" applyFont="1" applyBorder="1" applyAlignment="1">
      <alignment horizontal="center" vertical="center" shrinkToFit="1"/>
      <protection/>
    </xf>
    <xf numFmtId="0" fontId="7" fillId="0" borderId="10" xfId="41" applyFont="1" applyBorder="1" applyAlignment="1">
      <alignment horizontal="center" vertical="center" shrinkToFit="1"/>
      <protection/>
    </xf>
    <xf numFmtId="177" fontId="6" fillId="0" borderId="10" xfId="41" applyNumberFormat="1" applyFont="1" applyBorder="1" applyAlignment="1">
      <alignment vertical="center" shrinkToFit="1"/>
      <protection/>
    </xf>
    <xf numFmtId="0" fontId="6" fillId="0" borderId="10" xfId="41" applyFont="1" applyBorder="1" applyAlignment="1">
      <alignment horizontal="center" vertical="center"/>
      <protection/>
    </xf>
    <xf numFmtId="49" fontId="0" fillId="0" borderId="0" xfId="41" applyNumberFormat="1" applyAlignment="1">
      <alignment vertical="center"/>
      <protection/>
    </xf>
    <xf numFmtId="0" fontId="0" fillId="0" borderId="0" xfId="41" applyAlignment="1">
      <alignment vertical="center" wrapText="1"/>
      <protection/>
    </xf>
    <xf numFmtId="0" fontId="0" fillId="0" borderId="0" xfId="41" applyBorder="1">
      <alignment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报人大预算表——行政政法科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892;&#25919;&#25919;&#27861;&#31185;2017&#25253;&#20154;&#22823;&#34920;\&#24180;&#24230;&#25991;&#20214;&#36164;&#26009;\&#24180;&#24230;&#36164;&#26009;\2015&#24180;&#36164;&#26009;\&#31185;&#23460;&#24037;&#20316;\&#20154;&#22823;\&#20154;&#20195;&#20250;&#25253;&#21578;-&#39044;&#31639;\&#20154;&#20195;&#20250;&#29992;\&#25104;&#21697;\&#37096;&#38376;&#39044;&#31639;\4&#34920;&#266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3457;&#35745;&#23616;&#39044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皮"/>
      <sheetName val="部门预算汇总表"/>
      <sheetName val="皮’"/>
      <sheetName val="市委办1"/>
      <sheetName val="市委办2"/>
      <sheetName val="市委办3"/>
      <sheetName val="人大1"/>
      <sheetName val="人大2"/>
      <sheetName val="人大3"/>
      <sheetName val="政府办1"/>
      <sheetName val="政府办2"/>
      <sheetName val="政府办3"/>
      <sheetName val="政协1"/>
      <sheetName val="政协2"/>
      <sheetName val="政协3"/>
      <sheetName val="法院1 "/>
      <sheetName val="法院2 "/>
      <sheetName val="法院3"/>
      <sheetName val="检察院1"/>
      <sheetName val="检察院2"/>
      <sheetName val="检察院3 "/>
      <sheetName val="纪检委1"/>
      <sheetName val="纪检委2"/>
      <sheetName val="纪检委3"/>
      <sheetName val="组织部1"/>
      <sheetName val="组织部2"/>
      <sheetName val="组织部3"/>
      <sheetName val="宣传1"/>
      <sheetName val="宣传部2"/>
      <sheetName val="宣传部3"/>
      <sheetName val="统战部1"/>
      <sheetName val="统战部2"/>
      <sheetName val="统战部3"/>
      <sheetName val="政法委1"/>
      <sheetName val="政法委2"/>
      <sheetName val="政法委3"/>
      <sheetName val="政研室1"/>
      <sheetName val="政研室2 "/>
      <sheetName val="政研室3 "/>
      <sheetName val="编办1"/>
      <sheetName val="编办2"/>
      <sheetName val="编办3"/>
      <sheetName val="工委1"/>
      <sheetName val="工委2"/>
      <sheetName val="工委3"/>
      <sheetName val="信访局1"/>
      <sheetName val="信访局2"/>
      <sheetName val="信访局3"/>
      <sheetName val="老干局1"/>
      <sheetName val="老干局2"/>
      <sheetName val="老干局3 "/>
      <sheetName val="台办1"/>
      <sheetName val="台办2"/>
      <sheetName val="台办3"/>
      <sheetName val="发改委1"/>
      <sheetName val="发改委2"/>
      <sheetName val="发改委3"/>
      <sheetName val="经信委1"/>
      <sheetName val="经信委2"/>
      <sheetName val="经信委3 "/>
      <sheetName val="教育局1"/>
      <sheetName val="教育局2"/>
      <sheetName val="教育局3"/>
      <sheetName val="科技局1"/>
      <sheetName val="科技局2"/>
      <sheetName val="科技局3"/>
      <sheetName val="公安局1"/>
      <sheetName val="公安局2"/>
      <sheetName val="公安局3"/>
      <sheetName val="民政局1"/>
      <sheetName val="民政局2"/>
      <sheetName val="民政局3"/>
      <sheetName val="司法局1"/>
      <sheetName val="司法局2"/>
      <sheetName val="司法局3"/>
      <sheetName val="财政局1"/>
      <sheetName val="财政局2"/>
      <sheetName val="财政局3"/>
      <sheetName val="人社局1"/>
      <sheetName val="人社局2 "/>
      <sheetName val="人社局3"/>
      <sheetName val="国土局1"/>
      <sheetName val="国土局2"/>
      <sheetName val="国土局3"/>
      <sheetName val="环保局1"/>
      <sheetName val="环保局2"/>
      <sheetName val="环保局3"/>
      <sheetName val="住建局1"/>
      <sheetName val="住建局2"/>
      <sheetName val="住建局3"/>
      <sheetName val="交通局1"/>
      <sheetName val="交通局2"/>
      <sheetName val="交通局3"/>
      <sheetName val="水利局1"/>
      <sheetName val="水利局2"/>
      <sheetName val="水利局3"/>
      <sheetName val="农委1"/>
      <sheetName val="农委2"/>
      <sheetName val="农委3"/>
      <sheetName val="林业局1"/>
      <sheetName val="林业局2"/>
      <sheetName val="林业局3"/>
      <sheetName val="商务局1"/>
      <sheetName val="商务局2"/>
      <sheetName val="商务局3"/>
      <sheetName val="文广局1"/>
      <sheetName val="文广局2"/>
      <sheetName val="文广局3"/>
      <sheetName val="卫生局1"/>
      <sheetName val="卫生局2"/>
      <sheetName val="卫生局3"/>
      <sheetName val="计生委1"/>
      <sheetName val="计生委2"/>
      <sheetName val="计生委3"/>
      <sheetName val="审计局1"/>
      <sheetName val="审计局2"/>
      <sheetName val="审计局3"/>
      <sheetName val="华侨1"/>
      <sheetName val="华侨2"/>
      <sheetName val="华侨3"/>
      <sheetName val="煤炭局1"/>
      <sheetName val="煤炭局2"/>
      <sheetName val="煤炭局3"/>
      <sheetName val="工商局1"/>
      <sheetName val="工商局2"/>
      <sheetName val="工商局3"/>
      <sheetName val="质监局1"/>
      <sheetName val="质监局2"/>
      <sheetName val="质监局3"/>
      <sheetName val="统计局1"/>
      <sheetName val="统计局2"/>
      <sheetName val="统计局3"/>
      <sheetName val="安监局1"/>
      <sheetName val="安监局2"/>
      <sheetName val="安监局3"/>
      <sheetName val="文物局1"/>
      <sheetName val="文物局2"/>
      <sheetName val="文物局3"/>
      <sheetName val="宗教局1"/>
      <sheetName val="宗教局2"/>
      <sheetName val="宗教局3"/>
      <sheetName val="粮食局1"/>
      <sheetName val="粮食局2"/>
      <sheetName val="粮食局3"/>
      <sheetName val="管理局1"/>
      <sheetName val="管理局2"/>
      <sheetName val="管理局3"/>
      <sheetName val="物价局1"/>
      <sheetName val="物价局2"/>
      <sheetName val="物价局3"/>
      <sheetName val="中小企业1"/>
      <sheetName val="中小企业2"/>
      <sheetName val="中小企业3"/>
      <sheetName val="扶贫办1"/>
      <sheetName val="扶贫办2"/>
      <sheetName val="扶贫办3"/>
      <sheetName val="金融办1"/>
      <sheetName val="金融办2"/>
      <sheetName val="金融办3"/>
      <sheetName val="党校1"/>
      <sheetName val="党校2"/>
      <sheetName val="党校3"/>
      <sheetName val="党史办1"/>
      <sheetName val="党史办2"/>
      <sheetName val="党史办3"/>
      <sheetName val="电视台1"/>
      <sheetName val="电视台2"/>
      <sheetName val="电视台3"/>
      <sheetName val="经研中心1"/>
      <sheetName val="经研中心2"/>
      <sheetName val="经研中心3"/>
      <sheetName val="地方志1"/>
      <sheetName val="地方志2"/>
      <sheetName val="地方志3"/>
      <sheetName val="档案局1"/>
      <sheetName val="档案局2"/>
      <sheetName val="档案局3"/>
      <sheetName val="农机局1"/>
      <sheetName val="农机局2"/>
      <sheetName val="农机局3"/>
      <sheetName val="采购中心1"/>
      <sheetName val="采购中心2"/>
      <sheetName val="采购中心3"/>
      <sheetName val="民革1"/>
      <sheetName val="民革2"/>
      <sheetName val="民革3"/>
      <sheetName val="民盟1"/>
      <sheetName val="民盟2"/>
      <sheetName val="民盟3"/>
      <sheetName val="民建1"/>
      <sheetName val="民建2"/>
      <sheetName val="民建3"/>
      <sheetName val="民进1"/>
      <sheetName val="民进2"/>
      <sheetName val="民进3"/>
      <sheetName val="总工会1"/>
      <sheetName val="总工会2"/>
      <sheetName val="总工会3"/>
      <sheetName val="团委1"/>
      <sheetName val="团委2"/>
      <sheetName val="团委3"/>
      <sheetName val="妇联1"/>
      <sheetName val="妇联2"/>
      <sheetName val="妇联3"/>
      <sheetName val="文联1"/>
      <sheetName val="文联2"/>
      <sheetName val="文联3"/>
      <sheetName val="科协1"/>
      <sheetName val="科协2"/>
      <sheetName val="科协3"/>
      <sheetName val="工商联1"/>
      <sheetName val="工商联2"/>
      <sheetName val="工商联3"/>
      <sheetName val="供销社1"/>
      <sheetName val="供销社2"/>
      <sheetName val="供销社3"/>
      <sheetName val="残联1"/>
      <sheetName val="残联2"/>
      <sheetName val="残联3"/>
      <sheetName val="记协1"/>
      <sheetName val="记协2"/>
      <sheetName val="记协3"/>
      <sheetName val="气象局1"/>
      <sheetName val="气象局2"/>
      <sheetName val="气象局3"/>
      <sheetName val="地震局1"/>
      <sheetName val="地震局2"/>
      <sheetName val="地震局3"/>
      <sheetName val="福利彩票1"/>
      <sheetName val="下乡办1"/>
      <sheetName val="下乡办2"/>
      <sheetName val="下乡办3"/>
      <sheetName val="驻京组1"/>
      <sheetName val="驻京组2"/>
      <sheetName val="驻并接待1"/>
      <sheetName val="驻并接待2"/>
      <sheetName val="驻并接待3"/>
      <sheetName val="决咨1"/>
      <sheetName val="决咨2"/>
      <sheetName val="决咨3"/>
      <sheetName val="新闻办1"/>
      <sheetName val="新闻办2"/>
      <sheetName val="新闻办3"/>
      <sheetName val="交警队1"/>
      <sheetName val="交警队2"/>
      <sheetName val="交警队3"/>
      <sheetName val="孝义办1"/>
      <sheetName val="孝义办2"/>
      <sheetName val="孝义办3"/>
      <sheetName val="驻京联络1"/>
      <sheetName val="驻京联络2"/>
      <sheetName val="驻京联络3"/>
      <sheetName val="驻太原联络1"/>
      <sheetName val="驻太原联络2"/>
      <sheetName val="驻太原联络3"/>
      <sheetName val="政务大厅1"/>
      <sheetName val="政府大厅2"/>
      <sheetName val="政府大厅3"/>
      <sheetName val="610办1"/>
      <sheetName val="610办2"/>
      <sheetName val="610办3"/>
      <sheetName val="讲师团1"/>
      <sheetName val="讲师团2"/>
      <sheetName val="讲师团3"/>
      <sheetName val="接待办1"/>
      <sheetName val="接待办2"/>
      <sheetName val="接待办3"/>
      <sheetName val="碛口1"/>
      <sheetName val="碛口2"/>
      <sheetName val="碛口3"/>
      <sheetName val="晋绥1"/>
      <sheetName val="晋绥2"/>
      <sheetName val="晋绥3"/>
      <sheetName val="城管中心1"/>
      <sheetName val="城管中心2"/>
      <sheetName val="城管中心3"/>
      <sheetName val="房产局1"/>
      <sheetName val="房产局2"/>
      <sheetName val="房产局3"/>
      <sheetName val="新区管委会1"/>
      <sheetName val="新区管委2"/>
      <sheetName val="新区管委3"/>
      <sheetName val="园林局1"/>
      <sheetName val="园林局2"/>
      <sheetName val="园林局3"/>
      <sheetName val="住房公积金1"/>
      <sheetName val="住房公积金2"/>
      <sheetName val="住房公积金3"/>
      <sheetName val="红十字1"/>
      <sheetName val="红十字2"/>
      <sheetName val="红十字3"/>
      <sheetName val="药监局1"/>
      <sheetName val="药监局2"/>
      <sheetName val="药监局3"/>
      <sheetName val="畜牧局1"/>
      <sheetName val="畜牧局2"/>
      <sheetName val="畜牧局3"/>
      <sheetName val="农经局1"/>
      <sheetName val="农经局2"/>
      <sheetName val="农经局3"/>
      <sheetName val="横泉1"/>
      <sheetName val="横泉2"/>
      <sheetName val="横泉3"/>
      <sheetName val="文峪河1"/>
      <sheetName val="文峪河2"/>
      <sheetName val="文峪河3"/>
      <sheetName val="报社1"/>
      <sheetName val="报社2"/>
      <sheetName val="报社3"/>
      <sheetName val="军民研究院1"/>
      <sheetName val="军民研究院2"/>
      <sheetName val="军民研究院3"/>
      <sheetName val="煤校1"/>
      <sheetName val="(煤校2"/>
      <sheetName val="煤校3"/>
      <sheetName val="教育学院1"/>
      <sheetName val="教育学院2"/>
      <sheetName val="教育学院3"/>
      <sheetName val="治超办1"/>
      <sheetName val="治超办2"/>
      <sheetName val="治超办3"/>
      <sheetName val="重点1"/>
      <sheetName val="重点2"/>
      <sheetName val="重点办3"/>
      <sheetName val="物资产业1"/>
      <sheetName val="物资产业2"/>
      <sheetName val="物资产业3"/>
      <sheetName val="招商局1"/>
      <sheetName val="招商局2"/>
      <sheetName val="招商局3"/>
      <sheetName val="煤炭纠察支队1"/>
      <sheetName val="煤炭纠察支队2"/>
      <sheetName val="煤炭纠察支队3 "/>
      <sheetName val="城镇集体社1"/>
      <sheetName val="城镇集体社2"/>
      <sheetName val="城镇集体社3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"/>
      <sheetName val="收入预算表"/>
      <sheetName val="支出预算表"/>
      <sheetName val="财政拨款收支表"/>
      <sheetName val="一般公共预算支出预算表"/>
      <sheetName val="经济科目表"/>
      <sheetName val="“三公”经费预算"/>
      <sheetName val="政府性基金支出预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Zeros="0" zoomScalePageLayoutView="0" workbookViewId="0" topLeftCell="A1">
      <selection activeCell="A1" sqref="A1:IV16384"/>
    </sheetView>
  </sheetViews>
  <sheetFormatPr defaultColWidth="9.00390625" defaultRowHeight="14.25"/>
  <cols>
    <col min="1" max="1" width="29.75390625" style="63" customWidth="1"/>
    <col min="2" max="2" width="9.50390625" style="63" customWidth="1"/>
    <col min="3" max="3" width="9.625" style="63" customWidth="1"/>
    <col min="4" max="4" width="11.875" style="63" customWidth="1"/>
    <col min="5" max="5" width="20.625" style="63" customWidth="1"/>
    <col min="6" max="6" width="10.125" style="63" customWidth="1"/>
    <col min="7" max="7" width="8.875" style="63" customWidth="1"/>
    <col min="8" max="8" width="12.125" style="63" customWidth="1"/>
    <col min="9" max="16384" width="9.00390625" style="63" customWidth="1"/>
  </cols>
  <sheetData>
    <row r="1" spans="1:8" ht="39.75" customHeight="1">
      <c r="A1" s="115" t="s">
        <v>181</v>
      </c>
      <c r="B1" s="115"/>
      <c r="C1" s="115"/>
      <c r="D1" s="115"/>
      <c r="E1" s="115"/>
      <c r="F1" s="115"/>
      <c r="G1" s="115"/>
      <c r="H1" s="115"/>
    </row>
    <row r="2" spans="1:8" ht="18.75" customHeight="1">
      <c r="A2" s="87"/>
      <c r="B2" s="88"/>
      <c r="C2" s="88"/>
      <c r="D2" s="88"/>
      <c r="E2" s="88"/>
      <c r="F2" s="88"/>
      <c r="G2" s="88"/>
      <c r="H2" s="89" t="s">
        <v>0</v>
      </c>
    </row>
    <row r="3" spans="1:8" s="65" customFormat="1" ht="28.5" customHeight="1">
      <c r="A3" s="116" t="s">
        <v>1</v>
      </c>
      <c r="B3" s="116"/>
      <c r="C3" s="116"/>
      <c r="D3" s="116"/>
      <c r="E3" s="116" t="s">
        <v>2</v>
      </c>
      <c r="F3" s="116"/>
      <c r="G3" s="116"/>
      <c r="H3" s="116"/>
    </row>
    <row r="4" spans="1:8" s="65" customFormat="1" ht="28.5" customHeight="1">
      <c r="A4" s="118" t="s">
        <v>3</v>
      </c>
      <c r="B4" s="117" t="s">
        <v>4</v>
      </c>
      <c r="C4" s="116"/>
      <c r="D4" s="116"/>
      <c r="E4" s="116" t="s">
        <v>5</v>
      </c>
      <c r="F4" s="116" t="s">
        <v>4</v>
      </c>
      <c r="G4" s="116"/>
      <c r="H4" s="116"/>
    </row>
    <row r="5" spans="1:8" s="65" customFormat="1" ht="28.5" customHeight="1">
      <c r="A5" s="119"/>
      <c r="B5" s="90" t="s">
        <v>6</v>
      </c>
      <c r="C5" s="90" t="s">
        <v>7</v>
      </c>
      <c r="D5" s="91" t="s">
        <v>8</v>
      </c>
      <c r="E5" s="116"/>
      <c r="F5" s="90" t="s">
        <v>6</v>
      </c>
      <c r="G5" s="90" t="s">
        <v>7</v>
      </c>
      <c r="H5" s="91" t="s">
        <v>8</v>
      </c>
    </row>
    <row r="6" spans="1:8" s="64" customFormat="1" ht="28.5" customHeight="1">
      <c r="A6" s="92" t="s">
        <v>9</v>
      </c>
      <c r="B6" s="78">
        <v>4965.849999999999</v>
      </c>
      <c r="C6" s="78">
        <v>6352.7</v>
      </c>
      <c r="D6" s="78">
        <f>(C6-B6)/B6*100</f>
        <v>27.927746508654117</v>
      </c>
      <c r="E6" s="93" t="s">
        <v>10</v>
      </c>
      <c r="F6" s="78">
        <v>2770.0550000000003</v>
      </c>
      <c r="G6" s="78">
        <v>3575.275</v>
      </c>
      <c r="H6" s="78">
        <f>(G6-F6)/F6*100</f>
        <v>29.06873690233586</v>
      </c>
    </row>
    <row r="7" spans="1:8" s="64" customFormat="1" ht="28.5" customHeight="1">
      <c r="A7" s="92" t="s">
        <v>11</v>
      </c>
      <c r="B7" s="78"/>
      <c r="C7" s="78"/>
      <c r="D7" s="78"/>
      <c r="E7" s="94" t="s">
        <v>12</v>
      </c>
      <c r="F7" s="78">
        <v>1693.115</v>
      </c>
      <c r="G7" s="78">
        <v>2511.317</v>
      </c>
      <c r="H7" s="78">
        <f>(G7-F7)/F7*100</f>
        <v>48.3252466607407</v>
      </c>
    </row>
    <row r="8" spans="1:8" s="64" customFormat="1" ht="28.5" customHeight="1">
      <c r="A8" s="92" t="s">
        <v>13</v>
      </c>
      <c r="B8" s="78">
        <v>60</v>
      </c>
      <c r="C8" s="78">
        <v>300</v>
      </c>
      <c r="D8" s="78">
        <f>(C8-B8)/B8*100</f>
        <v>400</v>
      </c>
      <c r="E8" s="93" t="s">
        <v>14</v>
      </c>
      <c r="F8" s="78">
        <v>280.775</v>
      </c>
      <c r="G8" s="78">
        <v>285.625</v>
      </c>
      <c r="H8" s="78">
        <f>(G8-F8)/F8*100</f>
        <v>1.727361766539052</v>
      </c>
    </row>
    <row r="9" spans="1:8" s="64" customFormat="1" ht="28.5" customHeight="1">
      <c r="A9" s="95" t="s">
        <v>15</v>
      </c>
      <c r="B9" s="96"/>
      <c r="C9" s="96"/>
      <c r="D9" s="96"/>
      <c r="E9" s="93" t="s">
        <v>16</v>
      </c>
      <c r="F9" s="78">
        <v>281.905</v>
      </c>
      <c r="G9" s="78">
        <v>280.485</v>
      </c>
      <c r="H9" s="78">
        <f>(G9-F9)/F9*100</f>
        <v>-0.5037157907805676</v>
      </c>
    </row>
    <row r="10" spans="1:8" s="64" customFormat="1" ht="28.5" customHeight="1">
      <c r="A10" s="95"/>
      <c r="B10" s="96"/>
      <c r="C10" s="96"/>
      <c r="D10" s="96"/>
      <c r="E10" s="93"/>
      <c r="F10" s="78"/>
      <c r="G10" s="78"/>
      <c r="H10" s="78"/>
    </row>
    <row r="11" spans="1:8" s="64" customFormat="1" ht="28.5" customHeight="1">
      <c r="A11" s="95"/>
      <c r="B11" s="96"/>
      <c r="C11" s="96"/>
      <c r="D11" s="96"/>
      <c r="E11" s="93"/>
      <c r="F11" s="78"/>
      <c r="G11" s="78"/>
      <c r="H11" s="78"/>
    </row>
    <row r="12" spans="1:8" s="64" customFormat="1" ht="28.5" customHeight="1">
      <c r="A12" s="95"/>
      <c r="B12" s="96"/>
      <c r="C12" s="96"/>
      <c r="D12" s="96"/>
      <c r="E12" s="93"/>
      <c r="F12" s="78"/>
      <c r="G12" s="78"/>
      <c r="H12" s="78"/>
    </row>
    <row r="13" spans="1:8" s="64" customFormat="1" ht="28.5" customHeight="1">
      <c r="A13" s="97" t="s">
        <v>17</v>
      </c>
      <c r="B13" s="78">
        <f>SUM(B6:B9)</f>
        <v>5025.849999999999</v>
      </c>
      <c r="C13" s="78">
        <f>SUM(C6:C9)</f>
        <v>6652.7</v>
      </c>
      <c r="D13" s="78">
        <f>(C13-B13)/B13*100</f>
        <v>32.3696489151089</v>
      </c>
      <c r="E13" s="98" t="s">
        <v>18</v>
      </c>
      <c r="F13" s="78">
        <f>SUM(F6:F12)</f>
        <v>5025.849999999999</v>
      </c>
      <c r="G13" s="78">
        <f>SUM(G6:G12)</f>
        <v>6652.702</v>
      </c>
      <c r="H13" s="78">
        <f>(G13-F13)/F13*100</f>
        <v>32.36968870937256</v>
      </c>
    </row>
    <row r="14" ht="19.5" customHeight="1">
      <c r="B14" s="62"/>
    </row>
    <row r="15" ht="19.5" customHeight="1"/>
    <row r="16" ht="19.5" customHeight="1"/>
    <row r="17" ht="19.5" customHeight="1"/>
    <row r="22" ht="14.25">
      <c r="C22" s="62"/>
    </row>
    <row r="27" ht="14.25">
      <c r="B27" s="62"/>
    </row>
  </sheetData>
  <sheetProtection/>
  <mergeCells count="7">
    <mergeCell ref="A1:H1"/>
    <mergeCell ref="A3:D3"/>
    <mergeCell ref="E3:H3"/>
    <mergeCell ref="B4:D4"/>
    <mergeCell ref="F4:H4"/>
    <mergeCell ref="A4:A5"/>
    <mergeCell ref="E4:E5"/>
  </mergeCells>
  <printOptions horizontalCentered="1"/>
  <pageMargins left="0.98" right="0.98" top="1.18" bottom="0.98" header="0" footer="0.79"/>
  <pageSetup horizontalDpi="600" verticalDpi="600" orientation="landscape" pageOrder="overThenDown" paperSize="9" r:id="rId1"/>
  <headerFooter alignWithMargins="0">
    <oddFooter>&amp;L&amp;"宋体"&amp;12&amp;C&amp;"宋体"&amp;12— &amp;P —&amp;R&amp;"宋体"&amp;12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17" sqref="C17:D17"/>
    </sheetView>
  </sheetViews>
  <sheetFormatPr defaultColWidth="9.00390625" defaultRowHeight="14.25"/>
  <cols>
    <col min="1" max="5" width="22.00390625" style="0" customWidth="1"/>
  </cols>
  <sheetData>
    <row r="1" spans="1:5" ht="27">
      <c r="A1" s="125" t="s">
        <v>182</v>
      </c>
      <c r="B1" s="125"/>
      <c r="C1" s="125"/>
      <c r="D1" s="125"/>
      <c r="E1" s="125"/>
    </row>
    <row r="2" spans="1:5" ht="14.25">
      <c r="A2" s="69"/>
      <c r="B2" s="70"/>
      <c r="C2" s="71"/>
      <c r="D2" s="71"/>
      <c r="E2" s="86"/>
    </row>
    <row r="3" spans="1:5" ht="14.25">
      <c r="A3" s="126" t="s">
        <v>20</v>
      </c>
      <c r="B3" s="126"/>
      <c r="C3" s="121" t="s">
        <v>21</v>
      </c>
      <c r="D3" s="121" t="s">
        <v>22</v>
      </c>
      <c r="E3" s="123" t="s">
        <v>23</v>
      </c>
    </row>
    <row r="4" spans="1:5" ht="14.25">
      <c r="A4" s="108" t="s">
        <v>24</v>
      </c>
      <c r="B4" s="109" t="s">
        <v>25</v>
      </c>
      <c r="C4" s="122"/>
      <c r="D4" s="122"/>
      <c r="E4" s="124"/>
    </row>
    <row r="5" spans="1:5" ht="14.25">
      <c r="A5" s="110" t="s">
        <v>29</v>
      </c>
      <c r="B5" s="111" t="s">
        <v>30</v>
      </c>
      <c r="C5" s="78">
        <v>2770.0550000000003</v>
      </c>
      <c r="D5" s="78">
        <v>3575.275</v>
      </c>
      <c r="E5" s="78">
        <f>(D5-C5)/C5*100</f>
        <v>29.06873690233586</v>
      </c>
    </row>
    <row r="6" spans="1:5" ht="14.25">
      <c r="A6" s="110" t="s">
        <v>183</v>
      </c>
      <c r="B6" s="112" t="s">
        <v>184</v>
      </c>
      <c r="C6" s="78">
        <v>2770.0550000000003</v>
      </c>
      <c r="D6" s="78">
        <v>3575.275</v>
      </c>
      <c r="E6" s="78">
        <f>(D6-C6)/C6*100</f>
        <v>29.06873690233586</v>
      </c>
    </row>
    <row r="7" spans="1:5" ht="14.25">
      <c r="A7" s="110" t="s">
        <v>33</v>
      </c>
      <c r="B7" s="113" t="s">
        <v>34</v>
      </c>
      <c r="C7" s="78">
        <v>2770.0550000000003</v>
      </c>
      <c r="D7" s="78">
        <v>3575.275</v>
      </c>
      <c r="E7" s="78">
        <f>(D7-C7)/C7*100</f>
        <v>29.06873690233586</v>
      </c>
    </row>
    <row r="8" spans="1:5" ht="14.25">
      <c r="A8" s="110" t="s">
        <v>185</v>
      </c>
      <c r="B8" s="113" t="s">
        <v>188</v>
      </c>
      <c r="C8" s="78">
        <v>1693.115</v>
      </c>
      <c r="D8" s="78">
        <v>2511.317</v>
      </c>
      <c r="E8" s="78">
        <f>(D8-C8)/C8*100</f>
        <v>48.3252466607407</v>
      </c>
    </row>
    <row r="9" spans="1:5" ht="14.25">
      <c r="A9" s="110" t="s">
        <v>186</v>
      </c>
      <c r="B9" s="113" t="s">
        <v>189</v>
      </c>
      <c r="C9" s="78">
        <v>1693.115</v>
      </c>
      <c r="D9" s="78">
        <v>2511.317</v>
      </c>
      <c r="E9" s="78">
        <f>(D9-C9)/C9*100</f>
        <v>48.3252466607407</v>
      </c>
    </row>
    <row r="10" spans="1:5" ht="14.25">
      <c r="A10" s="110" t="s">
        <v>187</v>
      </c>
      <c r="B10" s="113" t="s">
        <v>190</v>
      </c>
      <c r="C10" s="78">
        <v>1693.115</v>
      </c>
      <c r="D10" s="78">
        <v>2511.317</v>
      </c>
      <c r="E10" s="78">
        <f>(D10-C10)/C10*100</f>
        <v>48.3252466607407</v>
      </c>
    </row>
    <row r="11" spans="1:5" ht="14.25">
      <c r="A11" s="110" t="s">
        <v>191</v>
      </c>
      <c r="B11" s="113" t="s">
        <v>194</v>
      </c>
      <c r="C11" s="78">
        <v>280.775</v>
      </c>
      <c r="D11" s="78">
        <v>285.625</v>
      </c>
      <c r="E11" s="78">
        <f>(D11-C11)/C11*100</f>
        <v>1.727361766539052</v>
      </c>
    </row>
    <row r="12" spans="1:5" ht="14.25">
      <c r="A12" s="110" t="s">
        <v>192</v>
      </c>
      <c r="B12" s="113" t="s">
        <v>195</v>
      </c>
      <c r="C12" s="78">
        <v>280.775</v>
      </c>
      <c r="D12" s="78">
        <v>285.625</v>
      </c>
      <c r="E12" s="78">
        <f>(D12-C12)/C12*100</f>
        <v>1.727361766539052</v>
      </c>
    </row>
    <row r="13" spans="1:5" ht="14.25">
      <c r="A13" s="110" t="s">
        <v>193</v>
      </c>
      <c r="B13" s="113" t="s">
        <v>196</v>
      </c>
      <c r="C13" s="78">
        <v>280.775</v>
      </c>
      <c r="D13" s="78">
        <v>285.625</v>
      </c>
      <c r="E13" s="78">
        <f>(D13-C13)/C13*100</f>
        <v>1.727361766539052</v>
      </c>
    </row>
    <row r="14" spans="1:5" ht="14.25">
      <c r="A14" s="110" t="s">
        <v>50</v>
      </c>
      <c r="B14" s="114" t="s">
        <v>51</v>
      </c>
      <c r="C14" s="78">
        <v>281.905</v>
      </c>
      <c r="D14" s="78">
        <v>280.485</v>
      </c>
      <c r="E14" s="78">
        <f>(D14-C14)/C14*100</f>
        <v>-0.5037157907805676</v>
      </c>
    </row>
    <row r="15" spans="1:5" ht="14.25">
      <c r="A15" s="110" t="s">
        <v>52</v>
      </c>
      <c r="B15" s="114" t="s">
        <v>53</v>
      </c>
      <c r="C15" s="78">
        <v>281.905</v>
      </c>
      <c r="D15" s="78">
        <v>280.485</v>
      </c>
      <c r="E15" s="78">
        <f>(D15-C15)/C15*100</f>
        <v>-0.5037157907805676</v>
      </c>
    </row>
    <row r="16" spans="1:5" ht="14.25">
      <c r="A16" s="110" t="s">
        <v>33</v>
      </c>
      <c r="B16" s="113" t="s">
        <v>54</v>
      </c>
      <c r="C16" s="78">
        <v>281.905</v>
      </c>
      <c r="D16" s="78">
        <v>280.485</v>
      </c>
      <c r="E16" s="78">
        <f>(D16-C16)/C16*100</f>
        <v>-0.5037157907805676</v>
      </c>
    </row>
    <row r="17" spans="1:5" ht="14.25">
      <c r="A17" s="120" t="s">
        <v>55</v>
      </c>
      <c r="B17" s="120"/>
      <c r="C17" s="135">
        <v>5025.85</v>
      </c>
      <c r="D17" s="135">
        <v>6652.702</v>
      </c>
      <c r="E17" s="78">
        <v>32.36968870937256</v>
      </c>
    </row>
    <row r="18" ht="14.25">
      <c r="C18" s="107"/>
    </row>
    <row r="19" spans="6:7" ht="14.25">
      <c r="F19" s="107"/>
      <c r="G19" s="107"/>
    </row>
  </sheetData>
  <sheetProtection/>
  <mergeCells count="6">
    <mergeCell ref="A1:E1"/>
    <mergeCell ref="A3:B3"/>
    <mergeCell ref="A17:B17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showZeros="0" zoomScalePageLayoutView="0" workbookViewId="0" topLeftCell="A1">
      <selection activeCell="H9" sqref="H9"/>
    </sheetView>
  </sheetViews>
  <sheetFormatPr defaultColWidth="9.00390625" defaultRowHeight="14.25"/>
  <cols>
    <col min="1" max="1" width="8.625" style="66" customWidth="1"/>
    <col min="2" max="2" width="18.625" style="67" customWidth="1"/>
    <col min="3" max="3" width="9.125" style="63" customWidth="1"/>
    <col min="4" max="4" width="9.50390625" style="63" customWidth="1"/>
    <col min="5" max="5" width="8.75390625" style="63" customWidth="1"/>
    <col min="6" max="6" width="11.125" style="63" customWidth="1"/>
    <col min="7" max="7" width="9.00390625" style="63" customWidth="1"/>
    <col min="8" max="8" width="8.625" style="63" customWidth="1"/>
    <col min="9" max="9" width="9.375" style="68" customWidth="1"/>
    <col min="10" max="10" width="10.00390625" style="63" customWidth="1"/>
    <col min="11" max="11" width="12.125" style="63" customWidth="1"/>
    <col min="12" max="16384" width="9.00390625" style="63" customWidth="1"/>
  </cols>
  <sheetData>
    <row r="1" spans="1:11" ht="39.75" customHeight="1">
      <c r="A1" s="125" t="s">
        <v>197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s="64" customFormat="1" ht="18.75" customHeight="1">
      <c r="A2" s="69"/>
      <c r="B2" s="70"/>
      <c r="C2" s="71"/>
      <c r="D2" s="71"/>
      <c r="E2" s="71"/>
      <c r="F2" s="71"/>
      <c r="G2" s="71"/>
      <c r="H2" s="71"/>
      <c r="I2" s="86"/>
      <c r="J2" s="129" t="s">
        <v>0</v>
      </c>
      <c r="K2" s="129"/>
    </row>
    <row r="3" spans="1:11" s="65" customFormat="1" ht="21" customHeight="1">
      <c r="A3" s="130" t="s">
        <v>20</v>
      </c>
      <c r="B3" s="131"/>
      <c r="C3" s="126" t="s">
        <v>21</v>
      </c>
      <c r="D3" s="126"/>
      <c r="E3" s="126"/>
      <c r="F3" s="126" t="s">
        <v>22</v>
      </c>
      <c r="G3" s="126"/>
      <c r="H3" s="130"/>
      <c r="I3" s="132" t="s">
        <v>23</v>
      </c>
      <c r="J3" s="132"/>
      <c r="K3" s="132"/>
    </row>
    <row r="4" spans="1:11" s="65" customFormat="1" ht="21" customHeight="1">
      <c r="A4" s="74" t="s">
        <v>24</v>
      </c>
      <c r="B4" s="75" t="s">
        <v>25</v>
      </c>
      <c r="C4" s="73" t="s">
        <v>26</v>
      </c>
      <c r="D4" s="73" t="s">
        <v>27</v>
      </c>
      <c r="E4" s="73" t="s">
        <v>28</v>
      </c>
      <c r="F4" s="73" t="s">
        <v>26</v>
      </c>
      <c r="G4" s="73" t="s">
        <v>27</v>
      </c>
      <c r="H4" s="72" t="s">
        <v>28</v>
      </c>
      <c r="I4" s="73" t="s">
        <v>26</v>
      </c>
      <c r="J4" s="73" t="s">
        <v>27</v>
      </c>
      <c r="K4" s="73" t="s">
        <v>28</v>
      </c>
    </row>
    <row r="5" spans="1:11" s="64" customFormat="1" ht="21" customHeight="1">
      <c r="A5" s="76" t="s">
        <v>29</v>
      </c>
      <c r="B5" s="77" t="s">
        <v>30</v>
      </c>
      <c r="C5" s="78">
        <f>D5+E5</f>
        <v>2770.0550000000003</v>
      </c>
      <c r="D5" s="78">
        <f>D6</f>
        <v>1716.952</v>
      </c>
      <c r="E5" s="78">
        <f>E6</f>
        <v>1053.103</v>
      </c>
      <c r="F5" s="78">
        <f aca="true" t="shared" si="0" ref="F5:F12">G5+H5</f>
        <v>3646.4749999999995</v>
      </c>
      <c r="G5" s="78">
        <f>G6</f>
        <v>1947.4099999999999</v>
      </c>
      <c r="H5" s="78">
        <f>H6</f>
        <v>1699.0649999999998</v>
      </c>
      <c r="I5" s="78">
        <f>(F5-C5)/C5*100</f>
        <v>31.639082978496784</v>
      </c>
      <c r="J5" s="78">
        <f>(G5-D5)/D5*100</f>
        <v>13.422506860995522</v>
      </c>
      <c r="K5" s="78">
        <f>(H5-E5)/E5*100</f>
        <v>61.33891936496237</v>
      </c>
    </row>
    <row r="6" spans="1:11" s="64" customFormat="1" ht="21" customHeight="1">
      <c r="A6" s="76" t="s">
        <v>31</v>
      </c>
      <c r="B6" s="79" t="s">
        <v>32</v>
      </c>
      <c r="C6" s="78">
        <f>D6+E6</f>
        <v>2770.0550000000003</v>
      </c>
      <c r="D6" s="78">
        <f>SUM(D7:D9)</f>
        <v>1716.952</v>
      </c>
      <c r="E6" s="78">
        <f>SUM(E7:E9)</f>
        <v>1053.103</v>
      </c>
      <c r="F6" s="78">
        <f t="shared" si="0"/>
        <v>3646.4749999999995</v>
      </c>
      <c r="G6" s="78">
        <f>SUM(G7:G9)</f>
        <v>1947.4099999999999</v>
      </c>
      <c r="H6" s="78">
        <f>SUM(H7:H9)</f>
        <v>1699.0649999999998</v>
      </c>
      <c r="I6" s="78">
        <f>(F6-C6)/C6*100</f>
        <v>31.639082978496784</v>
      </c>
      <c r="J6" s="78">
        <f>(G6-D6)/D6*100</f>
        <v>13.422506860995522</v>
      </c>
      <c r="K6" s="78">
        <f aca="true" t="shared" si="1" ref="K6:K15">(H6-E6)/E6*100</f>
        <v>61.33891936496237</v>
      </c>
    </row>
    <row r="7" spans="1:11" s="64" customFormat="1" ht="21" customHeight="1">
      <c r="A7" s="76" t="s">
        <v>33</v>
      </c>
      <c r="B7" s="80" t="s">
        <v>34</v>
      </c>
      <c r="C7" s="78">
        <f>D7+E7</f>
        <v>1750.004</v>
      </c>
      <c r="D7" s="78">
        <v>889.984</v>
      </c>
      <c r="E7" s="78">
        <v>860.02</v>
      </c>
      <c r="F7" s="78">
        <f t="shared" si="0"/>
        <v>1924.26</v>
      </c>
      <c r="G7" s="78">
        <v>988.14</v>
      </c>
      <c r="H7" s="78">
        <v>936.12</v>
      </c>
      <c r="I7" s="78">
        <f>(F7-C7)/C7*100</f>
        <v>9.957462954370396</v>
      </c>
      <c r="J7" s="78">
        <f>(G7-D7)/D7*100</f>
        <v>11.028962318423696</v>
      </c>
      <c r="K7" s="78">
        <f t="shared" si="1"/>
        <v>8.848631427176116</v>
      </c>
    </row>
    <row r="8" spans="1:11" s="64" customFormat="1" ht="21" customHeight="1">
      <c r="A8" s="76" t="s">
        <v>35</v>
      </c>
      <c r="B8" s="80" t="s">
        <v>36</v>
      </c>
      <c r="C8" s="78"/>
      <c r="D8" s="78"/>
      <c r="E8" s="81">
        <v>0</v>
      </c>
      <c r="F8" s="78">
        <f t="shared" si="0"/>
        <v>500</v>
      </c>
      <c r="G8" s="78"/>
      <c r="H8" s="81">
        <v>500</v>
      </c>
      <c r="I8" s="78"/>
      <c r="J8" s="78"/>
      <c r="K8" s="78"/>
    </row>
    <row r="9" spans="1:11" s="64" customFormat="1" ht="21" customHeight="1">
      <c r="A9" s="76" t="s">
        <v>37</v>
      </c>
      <c r="B9" s="80" t="s">
        <v>38</v>
      </c>
      <c r="C9" s="78">
        <f>D9+E9</f>
        <v>1020.0509999999999</v>
      </c>
      <c r="D9" s="78">
        <v>826.968</v>
      </c>
      <c r="E9" s="81">
        <v>193.083</v>
      </c>
      <c r="F9" s="78">
        <f t="shared" si="0"/>
        <v>1222.215</v>
      </c>
      <c r="G9" s="78">
        <v>959.27</v>
      </c>
      <c r="H9" s="81">
        <v>262.945</v>
      </c>
      <c r="I9" s="78">
        <f>(F9-C9)/C9*100</f>
        <v>19.819009049547525</v>
      </c>
      <c r="J9" s="78"/>
      <c r="K9" s="78">
        <f t="shared" si="1"/>
        <v>36.18236716852338</v>
      </c>
    </row>
    <row r="10" spans="1:11" s="64" customFormat="1" ht="21" customHeight="1">
      <c r="A10" s="76" t="s">
        <v>39</v>
      </c>
      <c r="B10" s="80" t="s">
        <v>40</v>
      </c>
      <c r="C10" s="78">
        <f>D10+E10</f>
        <v>1633.115</v>
      </c>
      <c r="D10" s="78">
        <f>D12</f>
        <v>1633.115</v>
      </c>
      <c r="E10" s="78">
        <f>E12</f>
        <v>0</v>
      </c>
      <c r="F10" s="78">
        <f t="shared" si="0"/>
        <v>2140.317</v>
      </c>
      <c r="G10" s="78">
        <f>G12</f>
        <v>1975.117</v>
      </c>
      <c r="H10" s="78">
        <f>H12</f>
        <v>165.2</v>
      </c>
      <c r="I10" s="78">
        <f>(F10-C10)/C10*100</f>
        <v>31.057335215217545</v>
      </c>
      <c r="J10" s="78">
        <f>(G10-D10)/D10*100</f>
        <v>20.941697308517767</v>
      </c>
      <c r="K10" s="78"/>
    </row>
    <row r="11" spans="1:11" s="64" customFormat="1" ht="21" customHeight="1">
      <c r="A11" s="76" t="s">
        <v>41</v>
      </c>
      <c r="B11" s="80" t="s">
        <v>42</v>
      </c>
      <c r="C11" s="78">
        <f>D11+E11</f>
        <v>1633.115</v>
      </c>
      <c r="D11" s="78">
        <f>D12</f>
        <v>1633.115</v>
      </c>
      <c r="E11" s="78">
        <f>E12</f>
        <v>0</v>
      </c>
      <c r="F11" s="78">
        <f t="shared" si="0"/>
        <v>2140.317</v>
      </c>
      <c r="G11" s="78">
        <f>G12</f>
        <v>1975.117</v>
      </c>
      <c r="H11" s="78">
        <f>H12</f>
        <v>165.2</v>
      </c>
      <c r="I11" s="78">
        <f>(F11-C11)/C11*100</f>
        <v>31.057335215217545</v>
      </c>
      <c r="J11" s="78">
        <f>(G11-D11)/D11*100</f>
        <v>20.941697308517767</v>
      </c>
      <c r="K11" s="78"/>
    </row>
    <row r="12" spans="1:11" s="64" customFormat="1" ht="21" customHeight="1">
      <c r="A12" s="76" t="s">
        <v>43</v>
      </c>
      <c r="B12" s="80" t="s">
        <v>44</v>
      </c>
      <c r="C12" s="78">
        <f>D12+E12</f>
        <v>1633.115</v>
      </c>
      <c r="D12" s="78">
        <v>1633.115</v>
      </c>
      <c r="E12" s="78"/>
      <c r="F12" s="78">
        <f t="shared" si="0"/>
        <v>2140.317</v>
      </c>
      <c r="G12" s="78">
        <v>1975.117</v>
      </c>
      <c r="H12" s="81">
        <v>165.2</v>
      </c>
      <c r="I12" s="78">
        <f>(F12-C12)/C12*100</f>
        <v>31.057335215217545</v>
      </c>
      <c r="J12" s="78">
        <f>(G12-D12)/D12*100</f>
        <v>20.941697308517767</v>
      </c>
      <c r="K12" s="78"/>
    </row>
    <row r="13" spans="1:11" s="64" customFormat="1" ht="21" customHeight="1">
      <c r="A13" s="76" t="s">
        <v>45</v>
      </c>
      <c r="B13" s="79" t="s">
        <v>46</v>
      </c>
      <c r="C13" s="78">
        <f aca="true" t="shared" si="2" ref="C13:C18">D13+E13</f>
        <v>280.775</v>
      </c>
      <c r="D13" s="78">
        <f>D15</f>
        <v>242.855</v>
      </c>
      <c r="E13" s="78">
        <f>E15</f>
        <v>37.92</v>
      </c>
      <c r="F13" s="78">
        <f aca="true" t="shared" si="3" ref="F13:F18">G13+H13</f>
        <v>285.625</v>
      </c>
      <c r="G13" s="78">
        <f>G15</f>
        <v>244.705</v>
      </c>
      <c r="H13" s="78">
        <f>H15</f>
        <v>40.92</v>
      </c>
      <c r="I13" s="78">
        <f aca="true" t="shared" si="4" ref="I13:I19">(F13-C13)/C13*100</f>
        <v>1.727361766539052</v>
      </c>
      <c r="J13" s="78">
        <f aca="true" t="shared" si="5" ref="J13:J19">(G13-D13)/D13*100</f>
        <v>0.761771427394957</v>
      </c>
      <c r="K13" s="78">
        <f t="shared" si="1"/>
        <v>7.911392405063291</v>
      </c>
    </row>
    <row r="14" spans="1:11" s="64" customFormat="1" ht="21" customHeight="1">
      <c r="A14" s="76" t="s">
        <v>47</v>
      </c>
      <c r="B14" s="79" t="s">
        <v>48</v>
      </c>
      <c r="C14" s="78">
        <f t="shared" si="2"/>
        <v>280.775</v>
      </c>
      <c r="D14" s="78">
        <f>D15</f>
        <v>242.855</v>
      </c>
      <c r="E14" s="78">
        <f>E15</f>
        <v>37.92</v>
      </c>
      <c r="F14" s="78">
        <f t="shared" si="3"/>
        <v>285.625</v>
      </c>
      <c r="G14" s="78">
        <f>G15</f>
        <v>244.705</v>
      </c>
      <c r="H14" s="78">
        <f>H15</f>
        <v>40.92</v>
      </c>
      <c r="I14" s="78">
        <f t="shared" si="4"/>
        <v>1.727361766539052</v>
      </c>
      <c r="J14" s="78">
        <f t="shared" si="5"/>
        <v>0.761771427394957</v>
      </c>
      <c r="K14" s="78">
        <f t="shared" si="1"/>
        <v>7.911392405063291</v>
      </c>
    </row>
    <row r="15" spans="1:11" s="64" customFormat="1" ht="21" customHeight="1">
      <c r="A15" s="76" t="s">
        <v>49</v>
      </c>
      <c r="B15" s="79" t="s">
        <v>38</v>
      </c>
      <c r="C15" s="78">
        <f t="shared" si="2"/>
        <v>280.775</v>
      </c>
      <c r="D15" s="78">
        <v>242.855</v>
      </c>
      <c r="E15" s="81">
        <v>37.92</v>
      </c>
      <c r="F15" s="78">
        <f t="shared" si="3"/>
        <v>285.625</v>
      </c>
      <c r="G15" s="78">
        <v>244.705</v>
      </c>
      <c r="H15" s="81">
        <v>40.92</v>
      </c>
      <c r="I15" s="78">
        <f t="shared" si="4"/>
        <v>1.727361766539052</v>
      </c>
      <c r="J15" s="78">
        <f t="shared" si="5"/>
        <v>0.761771427394957</v>
      </c>
      <c r="K15" s="78">
        <f t="shared" si="1"/>
        <v>7.911392405063291</v>
      </c>
    </row>
    <row r="16" spans="1:11" s="64" customFormat="1" ht="21" customHeight="1">
      <c r="A16" s="76" t="s">
        <v>50</v>
      </c>
      <c r="B16" s="82" t="s">
        <v>51</v>
      </c>
      <c r="C16" s="78">
        <f t="shared" si="2"/>
        <v>281.905</v>
      </c>
      <c r="D16" s="78">
        <f>D18</f>
        <v>281.905</v>
      </c>
      <c r="E16" s="83"/>
      <c r="F16" s="78">
        <f t="shared" si="3"/>
        <v>280.485</v>
      </c>
      <c r="G16" s="78">
        <f>G18</f>
        <v>280.485</v>
      </c>
      <c r="H16" s="84"/>
      <c r="I16" s="78">
        <f t="shared" si="4"/>
        <v>-0.5037157907805676</v>
      </c>
      <c r="J16" s="78">
        <f t="shared" si="5"/>
        <v>-0.5037157907805676</v>
      </c>
      <c r="K16" s="78"/>
    </row>
    <row r="17" spans="1:11" s="64" customFormat="1" ht="21" customHeight="1">
      <c r="A17" s="76" t="s">
        <v>52</v>
      </c>
      <c r="B17" s="82" t="s">
        <v>53</v>
      </c>
      <c r="C17" s="78">
        <f t="shared" si="2"/>
        <v>281.905</v>
      </c>
      <c r="D17" s="78">
        <f>D18</f>
        <v>281.905</v>
      </c>
      <c r="E17" s="83"/>
      <c r="F17" s="78">
        <f t="shared" si="3"/>
        <v>280.485</v>
      </c>
      <c r="G17" s="78">
        <f>G18</f>
        <v>280.485</v>
      </c>
      <c r="H17" s="84"/>
      <c r="I17" s="78">
        <f t="shared" si="4"/>
        <v>-0.5037157907805676</v>
      </c>
      <c r="J17" s="78">
        <f t="shared" si="5"/>
        <v>-0.5037157907805676</v>
      </c>
      <c r="K17" s="78"/>
    </row>
    <row r="18" spans="1:11" s="64" customFormat="1" ht="21" customHeight="1">
      <c r="A18" s="76" t="s">
        <v>33</v>
      </c>
      <c r="B18" s="80" t="s">
        <v>54</v>
      </c>
      <c r="C18" s="78">
        <f t="shared" si="2"/>
        <v>281.905</v>
      </c>
      <c r="D18" s="78">
        <v>281.905</v>
      </c>
      <c r="E18" s="83"/>
      <c r="F18" s="78">
        <f t="shared" si="3"/>
        <v>280.485</v>
      </c>
      <c r="G18" s="78">
        <v>280.485</v>
      </c>
      <c r="H18" s="84"/>
      <c r="I18" s="78">
        <f t="shared" si="4"/>
        <v>-0.5037157907805676</v>
      </c>
      <c r="J18" s="78">
        <f t="shared" si="5"/>
        <v>-0.5037157907805676</v>
      </c>
      <c r="K18" s="78"/>
    </row>
    <row r="19" spans="1:11" s="64" customFormat="1" ht="21" customHeight="1">
      <c r="A19" s="127" t="s">
        <v>55</v>
      </c>
      <c r="B19" s="128"/>
      <c r="C19" s="78">
        <f aca="true" t="shared" si="6" ref="C19:H19">C5+C10+C16+C13</f>
        <v>4965.849999999999</v>
      </c>
      <c r="D19" s="78">
        <f t="shared" si="6"/>
        <v>3874.8269999999998</v>
      </c>
      <c r="E19" s="78">
        <f t="shared" si="6"/>
        <v>1091.0230000000001</v>
      </c>
      <c r="F19" s="78">
        <f t="shared" si="6"/>
        <v>6352.901999999999</v>
      </c>
      <c r="G19" s="78">
        <f t="shared" si="6"/>
        <v>4447.717</v>
      </c>
      <c r="H19" s="78">
        <f t="shared" si="6"/>
        <v>1905.185</v>
      </c>
      <c r="I19" s="78">
        <f t="shared" si="4"/>
        <v>27.931814291611705</v>
      </c>
      <c r="J19" s="78">
        <f t="shared" si="5"/>
        <v>14.784918139571133</v>
      </c>
      <c r="K19" s="78">
        <f>(H19-E19)/E19*100</f>
        <v>74.62372470607858</v>
      </c>
    </row>
    <row r="20" ht="19.5" customHeight="1"/>
    <row r="21" ht="19.5" customHeight="1"/>
    <row r="22" ht="19.5" customHeight="1"/>
    <row r="23" ht="14.25"/>
    <row r="24" ht="14.25"/>
    <row r="25" ht="14.25"/>
    <row r="26" ht="14.25"/>
    <row r="27" ht="14.25">
      <c r="C27" s="62"/>
    </row>
    <row r="28" ht="14.25"/>
    <row r="29" ht="14.25"/>
    <row r="30" ht="14.25"/>
    <row r="31" ht="14.25"/>
    <row r="32" ht="14.25">
      <c r="B32" s="85"/>
    </row>
  </sheetData>
  <sheetProtection/>
  <mergeCells count="7">
    <mergeCell ref="A19:B19"/>
    <mergeCell ref="A1:K1"/>
    <mergeCell ref="J2:K2"/>
    <mergeCell ref="A3:B3"/>
    <mergeCell ref="C3:E3"/>
    <mergeCell ref="F3:H3"/>
    <mergeCell ref="I3:K3"/>
  </mergeCells>
  <printOptions horizontalCentered="1"/>
  <pageMargins left="0.98" right="0.98" top="1.18" bottom="0.98" header="0" footer="0.79"/>
  <pageSetup horizontalDpi="600" verticalDpi="600" orientation="landscape" pageOrder="overThenDown" paperSize="9" r:id="rId1"/>
  <headerFooter alignWithMargins="0">
    <oddFooter>&amp;L&amp;"宋体"&amp;12&amp;C&amp;"宋体"&amp;12— &amp;P —&amp;R&amp;"宋体"&amp;12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F10" sqref="F10"/>
    </sheetView>
  </sheetViews>
  <sheetFormatPr defaultColWidth="9.00390625" defaultRowHeight="14.25"/>
  <cols>
    <col min="1" max="1" width="29.75390625" style="63" customWidth="1"/>
    <col min="2" max="2" width="9.50390625" style="63" customWidth="1"/>
    <col min="3" max="3" width="9.625" style="63" customWidth="1"/>
    <col min="4" max="4" width="11.875" style="63" customWidth="1"/>
    <col min="5" max="5" width="20.625" style="63" customWidth="1"/>
    <col min="6" max="6" width="10.125" style="63" customWidth="1"/>
    <col min="7" max="7" width="8.875" style="63" customWidth="1"/>
    <col min="8" max="8" width="12.125" style="63" customWidth="1"/>
    <col min="9" max="16384" width="9.00390625" style="63" customWidth="1"/>
  </cols>
  <sheetData>
    <row r="1" spans="1:8" ht="39.75" customHeight="1">
      <c r="A1" s="115" t="s">
        <v>198</v>
      </c>
      <c r="B1" s="115"/>
      <c r="C1" s="115"/>
      <c r="D1" s="115"/>
      <c r="E1" s="115"/>
      <c r="F1" s="115"/>
      <c r="G1" s="115"/>
      <c r="H1" s="115"/>
    </row>
    <row r="2" spans="1:8" ht="18.75" customHeight="1">
      <c r="A2" s="87"/>
      <c r="B2" s="88"/>
      <c r="C2" s="88"/>
      <c r="D2" s="88"/>
      <c r="E2" s="88"/>
      <c r="F2" s="88"/>
      <c r="G2" s="88"/>
      <c r="H2" s="89" t="s">
        <v>0</v>
      </c>
    </row>
    <row r="3" spans="1:8" s="65" customFormat="1" ht="28.5" customHeight="1">
      <c r="A3" s="116" t="s">
        <v>1</v>
      </c>
      <c r="B3" s="116"/>
      <c r="C3" s="116"/>
      <c r="D3" s="116"/>
      <c r="E3" s="116" t="s">
        <v>2</v>
      </c>
      <c r="F3" s="116"/>
      <c r="G3" s="116"/>
      <c r="H3" s="116"/>
    </row>
    <row r="4" spans="1:8" s="65" customFormat="1" ht="28.5" customHeight="1">
      <c r="A4" s="118" t="s">
        <v>3</v>
      </c>
      <c r="B4" s="117" t="s">
        <v>4</v>
      </c>
      <c r="C4" s="116"/>
      <c r="D4" s="116"/>
      <c r="E4" s="116" t="s">
        <v>5</v>
      </c>
      <c r="F4" s="116" t="s">
        <v>4</v>
      </c>
      <c r="G4" s="116"/>
      <c r="H4" s="116"/>
    </row>
    <row r="5" spans="1:8" s="65" customFormat="1" ht="28.5" customHeight="1">
      <c r="A5" s="119"/>
      <c r="B5" s="90" t="s">
        <v>6</v>
      </c>
      <c r="C5" s="90" t="s">
        <v>7</v>
      </c>
      <c r="D5" s="91" t="s">
        <v>8</v>
      </c>
      <c r="E5" s="116"/>
      <c r="F5" s="90" t="s">
        <v>6</v>
      </c>
      <c r="G5" s="90" t="s">
        <v>7</v>
      </c>
      <c r="H5" s="91" t="s">
        <v>8</v>
      </c>
    </row>
    <row r="6" spans="1:8" s="64" customFormat="1" ht="28.5" customHeight="1">
      <c r="A6" s="92" t="s">
        <v>9</v>
      </c>
      <c r="B6" s="78">
        <v>4965.849999999999</v>
      </c>
      <c r="C6" s="78">
        <v>6352.7</v>
      </c>
      <c r="D6" s="78">
        <f>(C6-B6)/B6*100</f>
        <v>27.927746508654117</v>
      </c>
      <c r="E6" s="93" t="s">
        <v>10</v>
      </c>
      <c r="F6" s="78">
        <v>2770.0550000000003</v>
      </c>
      <c r="G6" s="78">
        <v>3575.275</v>
      </c>
      <c r="H6" s="78">
        <f>(G6-F6)/F6*100</f>
        <v>29.06873690233586</v>
      </c>
    </row>
    <row r="7" spans="1:8" s="64" customFormat="1" ht="28.5" customHeight="1">
      <c r="A7" s="92" t="s">
        <v>11</v>
      </c>
      <c r="B7" s="78"/>
      <c r="C7" s="78"/>
      <c r="D7" s="78"/>
      <c r="E7" s="94" t="s">
        <v>12</v>
      </c>
      <c r="F7" s="78">
        <v>1693.115</v>
      </c>
      <c r="G7" s="78">
        <v>2511.317</v>
      </c>
      <c r="H7" s="78">
        <f>(G7-F7)/F7*100</f>
        <v>48.3252466607407</v>
      </c>
    </row>
    <row r="8" spans="1:8" s="64" customFormat="1" ht="28.5" customHeight="1">
      <c r="A8" s="92" t="s">
        <v>13</v>
      </c>
      <c r="B8" s="78">
        <v>60</v>
      </c>
      <c r="C8" s="78">
        <v>300</v>
      </c>
      <c r="D8" s="78">
        <f>(C8-B8)/B8*100</f>
        <v>400</v>
      </c>
      <c r="E8" s="93" t="s">
        <v>14</v>
      </c>
      <c r="F8" s="78">
        <v>280.775</v>
      </c>
      <c r="G8" s="78">
        <v>285.625</v>
      </c>
      <c r="H8" s="78">
        <f>(G8-F8)/F8*100</f>
        <v>1.727361766539052</v>
      </c>
    </row>
    <row r="9" spans="1:8" s="64" customFormat="1" ht="28.5" customHeight="1">
      <c r="A9" s="95" t="s">
        <v>15</v>
      </c>
      <c r="B9" s="96"/>
      <c r="C9" s="96"/>
      <c r="D9" s="96"/>
      <c r="E9" s="93" t="s">
        <v>16</v>
      </c>
      <c r="F9" s="78">
        <v>281.905</v>
      </c>
      <c r="G9" s="78">
        <v>280.485</v>
      </c>
      <c r="H9" s="78">
        <f>(G9-F9)/F9*100</f>
        <v>-0.5037157907805676</v>
      </c>
    </row>
    <row r="10" spans="1:8" s="64" customFormat="1" ht="28.5" customHeight="1">
      <c r="A10" s="95"/>
      <c r="B10" s="96"/>
      <c r="C10" s="96"/>
      <c r="D10" s="96"/>
      <c r="E10" s="93"/>
      <c r="F10" s="78"/>
      <c r="G10" s="78"/>
      <c r="H10" s="78"/>
    </row>
    <row r="11" spans="1:8" s="64" customFormat="1" ht="28.5" customHeight="1">
      <c r="A11" s="95"/>
      <c r="B11" s="96"/>
      <c r="C11" s="96"/>
      <c r="D11" s="96"/>
      <c r="E11" s="93"/>
      <c r="F11" s="78"/>
      <c r="G11" s="78"/>
      <c r="H11" s="78"/>
    </row>
    <row r="12" spans="1:8" s="64" customFormat="1" ht="28.5" customHeight="1">
      <c r="A12" s="95"/>
      <c r="B12" s="96"/>
      <c r="C12" s="96"/>
      <c r="D12" s="96"/>
      <c r="E12" s="93"/>
      <c r="F12" s="78"/>
      <c r="G12" s="78"/>
      <c r="H12" s="78"/>
    </row>
    <row r="13" spans="1:8" s="64" customFormat="1" ht="28.5" customHeight="1">
      <c r="A13" s="97" t="s">
        <v>17</v>
      </c>
      <c r="B13" s="78">
        <f>SUM(B6:B9)</f>
        <v>5025.849999999999</v>
      </c>
      <c r="C13" s="78">
        <f>SUM(C6:C9)</f>
        <v>6652.7</v>
      </c>
      <c r="D13" s="78">
        <f>(C13-B13)/B13*100</f>
        <v>32.3696489151089</v>
      </c>
      <c r="E13" s="98" t="s">
        <v>18</v>
      </c>
      <c r="F13" s="78">
        <f>SUM(F6:F12)</f>
        <v>5025.849999999999</v>
      </c>
      <c r="G13" s="78">
        <f>SUM(G6:G12)</f>
        <v>6652.702</v>
      </c>
      <c r="H13" s="78">
        <f>(G13-F13)/F13*100</f>
        <v>32.36968870937256</v>
      </c>
    </row>
    <row r="14" ht="19.5" customHeight="1">
      <c r="B14" s="62"/>
    </row>
    <row r="15" ht="19.5" customHeight="1"/>
    <row r="16" ht="19.5" customHeight="1"/>
    <row r="17" ht="19.5" customHeight="1"/>
    <row r="22" ht="14.25">
      <c r="C22" s="62"/>
    </row>
    <row r="27" ht="14.25">
      <c r="B27" s="62"/>
    </row>
  </sheetData>
  <mergeCells count="7">
    <mergeCell ref="A1:H1"/>
    <mergeCell ref="A3:D3"/>
    <mergeCell ref="E3:H3"/>
    <mergeCell ref="A4:A5"/>
    <mergeCell ref="B4:D4"/>
    <mergeCell ref="E4:E5"/>
    <mergeCell ref="F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H15" sqref="H15"/>
    </sheetView>
  </sheetViews>
  <sheetFormatPr defaultColWidth="9.00390625" defaultRowHeight="14.25"/>
  <cols>
    <col min="1" max="1" width="8.625" style="66" customWidth="1"/>
    <col min="2" max="2" width="18.625" style="67" customWidth="1"/>
    <col min="3" max="3" width="9.125" style="63" customWidth="1"/>
    <col min="4" max="4" width="9.50390625" style="63" customWidth="1"/>
    <col min="5" max="5" width="8.75390625" style="63" customWidth="1"/>
    <col min="6" max="6" width="11.125" style="63" customWidth="1"/>
    <col min="7" max="7" width="9.00390625" style="63" customWidth="1"/>
    <col min="8" max="8" width="8.625" style="63" customWidth="1"/>
    <col min="9" max="9" width="9.375" style="68" customWidth="1"/>
    <col min="10" max="10" width="10.00390625" style="63" customWidth="1"/>
    <col min="11" max="11" width="12.125" style="63" customWidth="1"/>
    <col min="12" max="16384" width="9.00390625" style="63" customWidth="1"/>
  </cols>
  <sheetData>
    <row r="1" spans="1:11" ht="39.75" customHeight="1">
      <c r="A1" s="125" t="s">
        <v>19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s="64" customFormat="1" ht="18.75" customHeight="1">
      <c r="A2" s="69"/>
      <c r="B2" s="70"/>
      <c r="C2" s="71"/>
      <c r="D2" s="71"/>
      <c r="E2" s="71"/>
      <c r="F2" s="71"/>
      <c r="G2" s="71"/>
      <c r="H2" s="71"/>
      <c r="I2" s="86"/>
      <c r="J2" s="129" t="s">
        <v>0</v>
      </c>
      <c r="K2" s="129"/>
    </row>
    <row r="3" spans="1:11" s="65" customFormat="1" ht="21" customHeight="1">
      <c r="A3" s="130" t="s">
        <v>20</v>
      </c>
      <c r="B3" s="131"/>
      <c r="C3" s="126" t="s">
        <v>21</v>
      </c>
      <c r="D3" s="126"/>
      <c r="E3" s="126"/>
      <c r="F3" s="126" t="s">
        <v>22</v>
      </c>
      <c r="G3" s="126"/>
      <c r="H3" s="130"/>
      <c r="I3" s="132" t="s">
        <v>23</v>
      </c>
      <c r="J3" s="132"/>
      <c r="K3" s="132"/>
    </row>
    <row r="4" spans="1:11" s="65" customFormat="1" ht="21" customHeight="1">
      <c r="A4" s="74" t="s">
        <v>24</v>
      </c>
      <c r="B4" s="75" t="s">
        <v>25</v>
      </c>
      <c r="C4" s="73" t="s">
        <v>26</v>
      </c>
      <c r="D4" s="73" t="s">
        <v>27</v>
      </c>
      <c r="E4" s="73" t="s">
        <v>28</v>
      </c>
      <c r="F4" s="73" t="s">
        <v>26</v>
      </c>
      <c r="G4" s="73" t="s">
        <v>27</v>
      </c>
      <c r="H4" s="72" t="s">
        <v>28</v>
      </c>
      <c r="I4" s="73" t="s">
        <v>26</v>
      </c>
      <c r="J4" s="73" t="s">
        <v>27</v>
      </c>
      <c r="K4" s="73" t="s">
        <v>28</v>
      </c>
    </row>
    <row r="5" spans="1:11" s="64" customFormat="1" ht="21" customHeight="1">
      <c r="A5" s="76" t="s">
        <v>29</v>
      </c>
      <c r="B5" s="77" t="s">
        <v>30</v>
      </c>
      <c r="C5" s="78">
        <f>D5+E5</f>
        <v>2770.0550000000003</v>
      </c>
      <c r="D5" s="78">
        <f>D6</f>
        <v>1716.952</v>
      </c>
      <c r="E5" s="78">
        <f>E6</f>
        <v>1053.103</v>
      </c>
      <c r="F5" s="78">
        <f aca="true" t="shared" si="0" ref="F5:F18">G5+H5</f>
        <v>3646.4749999999995</v>
      </c>
      <c r="G5" s="78">
        <f>G6</f>
        <v>1947.4099999999999</v>
      </c>
      <c r="H5" s="78">
        <f>H6</f>
        <v>1699.0649999999998</v>
      </c>
      <c r="I5" s="78">
        <f>(F5-C5)/C5*100</f>
        <v>31.639082978496784</v>
      </c>
      <c r="J5" s="78">
        <f>(G5-D5)/D5*100</f>
        <v>13.422506860995522</v>
      </c>
      <c r="K5" s="78">
        <f>(H5-E5)/E5*100</f>
        <v>61.33891936496237</v>
      </c>
    </row>
    <row r="6" spans="1:11" s="64" customFormat="1" ht="21" customHeight="1">
      <c r="A6" s="76" t="s">
        <v>31</v>
      </c>
      <c r="B6" s="79" t="s">
        <v>32</v>
      </c>
      <c r="C6" s="78">
        <f>D6+E6</f>
        <v>2770.0550000000003</v>
      </c>
      <c r="D6" s="78">
        <f>SUM(D7:D9)</f>
        <v>1716.952</v>
      </c>
      <c r="E6" s="78">
        <f>SUM(E7:E9)</f>
        <v>1053.103</v>
      </c>
      <c r="F6" s="78">
        <f t="shared" si="0"/>
        <v>3646.4749999999995</v>
      </c>
      <c r="G6" s="78">
        <f>SUM(G7:G9)</f>
        <v>1947.4099999999999</v>
      </c>
      <c r="H6" s="78">
        <f>SUM(H7:H9)</f>
        <v>1699.0649999999998</v>
      </c>
      <c r="I6" s="78">
        <f>(F6-C6)/C6*100</f>
        <v>31.639082978496784</v>
      </c>
      <c r="J6" s="78">
        <f>(G6-D6)/D6*100</f>
        <v>13.422506860995522</v>
      </c>
      <c r="K6" s="78">
        <f aca="true" t="shared" si="1" ref="K6:K15">(H6-E6)/E6*100</f>
        <v>61.33891936496237</v>
      </c>
    </row>
    <row r="7" spans="1:11" s="64" customFormat="1" ht="21" customHeight="1">
      <c r="A7" s="76" t="s">
        <v>33</v>
      </c>
      <c r="B7" s="80" t="s">
        <v>34</v>
      </c>
      <c r="C7" s="78">
        <f>D7+E7</f>
        <v>1750.004</v>
      </c>
      <c r="D7" s="78">
        <v>889.984</v>
      </c>
      <c r="E7" s="78">
        <v>860.02</v>
      </c>
      <c r="F7" s="78">
        <f t="shared" si="0"/>
        <v>1924.26</v>
      </c>
      <c r="G7" s="78">
        <v>988.14</v>
      </c>
      <c r="H7" s="78">
        <v>936.12</v>
      </c>
      <c r="I7" s="78">
        <f>(F7-C7)/C7*100</f>
        <v>9.957462954370396</v>
      </c>
      <c r="J7" s="78">
        <f>(G7-D7)/D7*100</f>
        <v>11.028962318423696</v>
      </c>
      <c r="K7" s="78">
        <f t="shared" si="1"/>
        <v>8.848631427176116</v>
      </c>
    </row>
    <row r="8" spans="1:11" s="64" customFormat="1" ht="21" customHeight="1">
      <c r="A8" s="76" t="s">
        <v>35</v>
      </c>
      <c r="B8" s="80" t="s">
        <v>36</v>
      </c>
      <c r="C8" s="78"/>
      <c r="D8" s="78"/>
      <c r="E8" s="81">
        <v>0</v>
      </c>
      <c r="F8" s="78">
        <f t="shared" si="0"/>
        <v>500</v>
      </c>
      <c r="G8" s="78"/>
      <c r="H8" s="81">
        <v>500</v>
      </c>
      <c r="I8" s="78"/>
      <c r="J8" s="78"/>
      <c r="K8" s="78"/>
    </row>
    <row r="9" spans="1:11" s="64" customFormat="1" ht="21" customHeight="1">
      <c r="A9" s="76" t="s">
        <v>37</v>
      </c>
      <c r="B9" s="80" t="s">
        <v>38</v>
      </c>
      <c r="C9" s="78">
        <f>D9+E9</f>
        <v>1020.0509999999999</v>
      </c>
      <c r="D9" s="78">
        <v>826.968</v>
      </c>
      <c r="E9" s="81">
        <v>193.083</v>
      </c>
      <c r="F9" s="78">
        <f t="shared" si="0"/>
        <v>1222.215</v>
      </c>
      <c r="G9" s="78">
        <v>959.27</v>
      </c>
      <c r="H9" s="81">
        <v>262.945</v>
      </c>
      <c r="I9" s="78">
        <f>(F9-C9)/C9*100</f>
        <v>19.819009049547525</v>
      </c>
      <c r="J9" s="78"/>
      <c r="K9" s="78">
        <f t="shared" si="1"/>
        <v>36.18236716852338</v>
      </c>
    </row>
    <row r="10" spans="1:11" s="64" customFormat="1" ht="21" customHeight="1">
      <c r="A10" s="76" t="s">
        <v>39</v>
      </c>
      <c r="B10" s="80" t="s">
        <v>40</v>
      </c>
      <c r="C10" s="78">
        <f>D10+E10</f>
        <v>1633.115</v>
      </c>
      <c r="D10" s="78">
        <f>D12</f>
        <v>1633.115</v>
      </c>
      <c r="E10" s="78">
        <f>E12</f>
        <v>0</v>
      </c>
      <c r="F10" s="78">
        <f t="shared" si="0"/>
        <v>2140.317</v>
      </c>
      <c r="G10" s="78">
        <f>G12</f>
        <v>1975.117</v>
      </c>
      <c r="H10" s="78">
        <f>H12</f>
        <v>165.2</v>
      </c>
      <c r="I10" s="78">
        <f>(F10-C10)/C10*100</f>
        <v>31.057335215217545</v>
      </c>
      <c r="J10" s="78">
        <f>(G10-D10)/D10*100</f>
        <v>20.941697308517767</v>
      </c>
      <c r="K10" s="78"/>
    </row>
    <row r="11" spans="1:11" s="64" customFormat="1" ht="21" customHeight="1">
      <c r="A11" s="76" t="s">
        <v>41</v>
      </c>
      <c r="B11" s="80" t="s">
        <v>42</v>
      </c>
      <c r="C11" s="78">
        <f>D11+E11</f>
        <v>1633.115</v>
      </c>
      <c r="D11" s="78">
        <f>D12</f>
        <v>1633.115</v>
      </c>
      <c r="E11" s="78">
        <f>E12</f>
        <v>0</v>
      </c>
      <c r="F11" s="78">
        <f t="shared" si="0"/>
        <v>2140.317</v>
      </c>
      <c r="G11" s="78">
        <f>G12</f>
        <v>1975.117</v>
      </c>
      <c r="H11" s="78">
        <f>H12</f>
        <v>165.2</v>
      </c>
      <c r="I11" s="78">
        <f>(F11-C11)/C11*100</f>
        <v>31.057335215217545</v>
      </c>
      <c r="J11" s="78">
        <f>(G11-D11)/D11*100</f>
        <v>20.941697308517767</v>
      </c>
      <c r="K11" s="78"/>
    </row>
    <row r="12" spans="1:11" s="64" customFormat="1" ht="21" customHeight="1">
      <c r="A12" s="76" t="s">
        <v>43</v>
      </c>
      <c r="B12" s="80" t="s">
        <v>44</v>
      </c>
      <c r="C12" s="78">
        <f>D12+E12</f>
        <v>1633.115</v>
      </c>
      <c r="D12" s="78">
        <v>1633.115</v>
      </c>
      <c r="E12" s="78"/>
      <c r="F12" s="78">
        <f t="shared" si="0"/>
        <v>2140.317</v>
      </c>
      <c r="G12" s="78">
        <v>1975.117</v>
      </c>
      <c r="H12" s="81">
        <v>165.2</v>
      </c>
      <c r="I12" s="78">
        <f>(F12-C12)/C12*100</f>
        <v>31.057335215217545</v>
      </c>
      <c r="J12" s="78">
        <f>(G12-D12)/D12*100</f>
        <v>20.941697308517767</v>
      </c>
      <c r="K12" s="78"/>
    </row>
    <row r="13" spans="1:11" s="64" customFormat="1" ht="21" customHeight="1">
      <c r="A13" s="76" t="s">
        <v>45</v>
      </c>
      <c r="B13" s="79" t="s">
        <v>46</v>
      </c>
      <c r="C13" s="78">
        <f aca="true" t="shared" si="2" ref="C13:C18">D13+E13</f>
        <v>280.775</v>
      </c>
      <c r="D13" s="78">
        <f>D15</f>
        <v>242.855</v>
      </c>
      <c r="E13" s="78">
        <f>E15</f>
        <v>37.92</v>
      </c>
      <c r="F13" s="78">
        <f t="shared" si="0"/>
        <v>285.625</v>
      </c>
      <c r="G13" s="78">
        <f>G15</f>
        <v>244.705</v>
      </c>
      <c r="H13" s="78">
        <f>H15</f>
        <v>40.92</v>
      </c>
      <c r="I13" s="78">
        <f aca="true" t="shared" si="3" ref="I13:J19">(F13-C13)/C13*100</f>
        <v>1.727361766539052</v>
      </c>
      <c r="J13" s="78">
        <f t="shared" si="3"/>
        <v>0.761771427394957</v>
      </c>
      <c r="K13" s="78">
        <f t="shared" si="1"/>
        <v>7.911392405063291</v>
      </c>
    </row>
    <row r="14" spans="1:11" s="64" customFormat="1" ht="21" customHeight="1">
      <c r="A14" s="76" t="s">
        <v>47</v>
      </c>
      <c r="B14" s="79" t="s">
        <v>48</v>
      </c>
      <c r="C14" s="78">
        <f t="shared" si="2"/>
        <v>280.775</v>
      </c>
      <c r="D14" s="78">
        <f>D15</f>
        <v>242.855</v>
      </c>
      <c r="E14" s="78">
        <f>E15</f>
        <v>37.92</v>
      </c>
      <c r="F14" s="78">
        <f t="shared" si="0"/>
        <v>285.625</v>
      </c>
      <c r="G14" s="78">
        <f>G15</f>
        <v>244.705</v>
      </c>
      <c r="H14" s="78">
        <f>H15</f>
        <v>40.92</v>
      </c>
      <c r="I14" s="78">
        <f t="shared" si="3"/>
        <v>1.727361766539052</v>
      </c>
      <c r="J14" s="78">
        <f t="shared" si="3"/>
        <v>0.761771427394957</v>
      </c>
      <c r="K14" s="78">
        <f t="shared" si="1"/>
        <v>7.911392405063291</v>
      </c>
    </row>
    <row r="15" spans="1:11" s="64" customFormat="1" ht="21" customHeight="1">
      <c r="A15" s="76" t="s">
        <v>49</v>
      </c>
      <c r="B15" s="79" t="s">
        <v>38</v>
      </c>
      <c r="C15" s="78">
        <f t="shared" si="2"/>
        <v>280.775</v>
      </c>
      <c r="D15" s="78">
        <v>242.855</v>
      </c>
      <c r="E15" s="81">
        <v>37.92</v>
      </c>
      <c r="F15" s="78">
        <f t="shared" si="0"/>
        <v>285.625</v>
      </c>
      <c r="G15" s="78">
        <v>244.705</v>
      </c>
      <c r="H15" s="81">
        <v>40.92</v>
      </c>
      <c r="I15" s="78">
        <f t="shared" si="3"/>
        <v>1.727361766539052</v>
      </c>
      <c r="J15" s="78">
        <f t="shared" si="3"/>
        <v>0.761771427394957</v>
      </c>
      <c r="K15" s="78">
        <f t="shared" si="1"/>
        <v>7.911392405063291</v>
      </c>
    </row>
    <row r="16" spans="1:11" s="64" customFormat="1" ht="21" customHeight="1">
      <c r="A16" s="76" t="s">
        <v>50</v>
      </c>
      <c r="B16" s="82" t="s">
        <v>51</v>
      </c>
      <c r="C16" s="78">
        <f t="shared" si="2"/>
        <v>281.905</v>
      </c>
      <c r="D16" s="78">
        <f>D18</f>
        <v>281.905</v>
      </c>
      <c r="E16" s="83"/>
      <c r="F16" s="78">
        <f t="shared" si="0"/>
        <v>280.485</v>
      </c>
      <c r="G16" s="78">
        <f>G18</f>
        <v>280.485</v>
      </c>
      <c r="H16" s="84"/>
      <c r="I16" s="78">
        <f t="shared" si="3"/>
        <v>-0.5037157907805676</v>
      </c>
      <c r="J16" s="78">
        <f t="shared" si="3"/>
        <v>-0.5037157907805676</v>
      </c>
      <c r="K16" s="78"/>
    </row>
    <row r="17" spans="1:11" s="64" customFormat="1" ht="21" customHeight="1">
      <c r="A17" s="76" t="s">
        <v>52</v>
      </c>
      <c r="B17" s="82" t="s">
        <v>53</v>
      </c>
      <c r="C17" s="78">
        <f t="shared" si="2"/>
        <v>281.905</v>
      </c>
      <c r="D17" s="78">
        <f>D18</f>
        <v>281.905</v>
      </c>
      <c r="E17" s="83"/>
      <c r="F17" s="78">
        <f t="shared" si="0"/>
        <v>280.485</v>
      </c>
      <c r="G17" s="78">
        <f>G18</f>
        <v>280.485</v>
      </c>
      <c r="H17" s="84"/>
      <c r="I17" s="78">
        <f t="shared" si="3"/>
        <v>-0.5037157907805676</v>
      </c>
      <c r="J17" s="78">
        <f t="shared" si="3"/>
        <v>-0.5037157907805676</v>
      </c>
      <c r="K17" s="78"/>
    </row>
    <row r="18" spans="1:11" s="64" customFormat="1" ht="21" customHeight="1">
      <c r="A18" s="76" t="s">
        <v>33</v>
      </c>
      <c r="B18" s="80" t="s">
        <v>54</v>
      </c>
      <c r="C18" s="78">
        <f t="shared" si="2"/>
        <v>281.905</v>
      </c>
      <c r="D18" s="78">
        <v>281.905</v>
      </c>
      <c r="E18" s="83"/>
      <c r="F18" s="78">
        <f t="shared" si="0"/>
        <v>280.485</v>
      </c>
      <c r="G18" s="78">
        <v>280.485</v>
      </c>
      <c r="H18" s="84"/>
      <c r="I18" s="78">
        <f t="shared" si="3"/>
        <v>-0.5037157907805676</v>
      </c>
      <c r="J18" s="78">
        <f t="shared" si="3"/>
        <v>-0.5037157907805676</v>
      </c>
      <c r="K18" s="78"/>
    </row>
    <row r="19" spans="1:11" s="64" customFormat="1" ht="21" customHeight="1">
      <c r="A19" s="127" t="s">
        <v>55</v>
      </c>
      <c r="B19" s="128"/>
      <c r="C19" s="78">
        <f aca="true" t="shared" si="4" ref="C19:H19">C5+C10+C16+C13</f>
        <v>4965.849999999999</v>
      </c>
      <c r="D19" s="78">
        <f t="shared" si="4"/>
        <v>3874.8269999999998</v>
      </c>
      <c r="E19" s="78">
        <f t="shared" si="4"/>
        <v>1091.0230000000001</v>
      </c>
      <c r="F19" s="78">
        <f t="shared" si="4"/>
        <v>6352.901999999999</v>
      </c>
      <c r="G19" s="78">
        <f t="shared" si="4"/>
        <v>4447.717</v>
      </c>
      <c r="H19" s="78">
        <f t="shared" si="4"/>
        <v>1905.185</v>
      </c>
      <c r="I19" s="78">
        <f t="shared" si="3"/>
        <v>27.931814291611705</v>
      </c>
      <c r="J19" s="78">
        <f t="shared" si="3"/>
        <v>14.784918139571133</v>
      </c>
      <c r="K19" s="78">
        <f>(H19-E19)/E19*100</f>
        <v>74.62372470607858</v>
      </c>
    </row>
    <row r="20" ht="19.5" customHeight="1"/>
    <row r="21" ht="19.5" customHeight="1"/>
    <row r="22" ht="19.5" customHeight="1"/>
    <row r="23" ht="14.25"/>
    <row r="24" ht="14.25"/>
    <row r="25" ht="14.25"/>
    <row r="26" ht="14.25"/>
    <row r="27" ht="14.25">
      <c r="C27" s="62"/>
    </row>
    <row r="28" ht="14.25"/>
    <row r="29" ht="14.25"/>
    <row r="30" ht="14.25"/>
    <row r="31" ht="14.25"/>
    <row r="32" ht="14.25">
      <c r="B32" s="85"/>
    </row>
  </sheetData>
  <mergeCells count="7">
    <mergeCell ref="A19:B19"/>
    <mergeCell ref="A1:K1"/>
    <mergeCell ref="J2:K2"/>
    <mergeCell ref="A3:B3"/>
    <mergeCell ref="C3:E3"/>
    <mergeCell ref="F3:H3"/>
    <mergeCell ref="I3:K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showZeros="0" tabSelected="1" zoomScalePageLayoutView="0" workbookViewId="0" topLeftCell="A1">
      <selection activeCell="B23" sqref="B23"/>
    </sheetView>
  </sheetViews>
  <sheetFormatPr defaultColWidth="9.00390625" defaultRowHeight="14.25"/>
  <cols>
    <col min="1" max="1" width="42.625" style="49" customWidth="1"/>
    <col min="2" max="2" width="24.875" style="50" customWidth="1"/>
    <col min="3" max="3" width="34.75390625" style="50" customWidth="1"/>
    <col min="4" max="16384" width="9.00390625" style="50" customWidth="1"/>
  </cols>
  <sheetData>
    <row r="1" spans="1:3" ht="48.75" customHeight="1">
      <c r="A1" s="133" t="s">
        <v>56</v>
      </c>
      <c r="B1" s="133"/>
      <c r="C1" s="133"/>
    </row>
    <row r="2" spans="1:3" s="47" customFormat="1" ht="12.75" customHeight="1">
      <c r="A2" s="51"/>
      <c r="B2" s="52"/>
      <c r="C2" s="53" t="s">
        <v>0</v>
      </c>
    </row>
    <row r="3" spans="1:3" s="48" customFormat="1" ht="12.75" customHeight="1">
      <c r="A3" s="54" t="s">
        <v>57</v>
      </c>
      <c r="B3" s="55" t="s">
        <v>4</v>
      </c>
      <c r="C3" s="55" t="s">
        <v>58</v>
      </c>
    </row>
    <row r="4" spans="1:3" s="47" customFormat="1" ht="12.75" customHeight="1">
      <c r="A4" s="56" t="s">
        <v>26</v>
      </c>
      <c r="B4" s="57">
        <f>(B5+B16+B23)</f>
        <v>4447.713</v>
      </c>
      <c r="C4" s="58"/>
    </row>
    <row r="5" spans="1:3" s="47" customFormat="1" ht="12.75" customHeight="1">
      <c r="A5" s="59" t="s">
        <v>59</v>
      </c>
      <c r="B5" s="60">
        <f>(SUM(B6:B15))</f>
        <v>3790.2290000000003</v>
      </c>
      <c r="C5" s="58"/>
    </row>
    <row r="6" spans="1:3" s="47" customFormat="1" ht="12.75" customHeight="1">
      <c r="A6" s="59" t="s">
        <v>60</v>
      </c>
      <c r="B6" s="57">
        <v>1363.125</v>
      </c>
      <c r="C6" s="58"/>
    </row>
    <row r="7" spans="1:3" s="47" customFormat="1" ht="12.75" customHeight="1">
      <c r="A7" s="59" t="s">
        <v>61</v>
      </c>
      <c r="B7" s="57">
        <v>996.681</v>
      </c>
      <c r="C7" s="58"/>
    </row>
    <row r="8" spans="1:3" s="47" customFormat="1" ht="12.75" customHeight="1">
      <c r="A8" s="59" t="s">
        <v>62</v>
      </c>
      <c r="B8" s="57">
        <v>113.596</v>
      </c>
      <c r="C8" s="58"/>
    </row>
    <row r="9" spans="1:3" s="47" customFormat="1" ht="12.75" customHeight="1">
      <c r="A9" s="59" t="s">
        <v>63</v>
      </c>
      <c r="B9" s="57">
        <v>20.538</v>
      </c>
      <c r="C9" s="58"/>
    </row>
    <row r="10" spans="1:3" s="47" customFormat="1" ht="12.75" customHeight="1">
      <c r="A10" s="59" t="s">
        <v>64</v>
      </c>
      <c r="B10" s="57">
        <v>467.474</v>
      </c>
      <c r="C10" s="58"/>
    </row>
    <row r="11" spans="1:3" s="47" customFormat="1" ht="12.75" customHeight="1">
      <c r="A11" s="59" t="s">
        <v>65</v>
      </c>
      <c r="B11" s="57">
        <v>27.661</v>
      </c>
      <c r="C11" s="58"/>
    </row>
    <row r="12" spans="1:3" s="47" customFormat="1" ht="12.75" customHeight="1">
      <c r="A12" s="59" t="s">
        <v>66</v>
      </c>
      <c r="B12" s="57">
        <v>140.242</v>
      </c>
      <c r="C12" s="58"/>
    </row>
    <row r="13" spans="1:3" s="47" customFormat="1" ht="12.75" customHeight="1">
      <c r="A13" s="59" t="s">
        <v>67</v>
      </c>
      <c r="B13" s="57">
        <v>26.997</v>
      </c>
      <c r="C13" s="58"/>
    </row>
    <row r="14" spans="1:3" s="47" customFormat="1" ht="12.75" customHeight="1">
      <c r="A14" s="59" t="s">
        <v>68</v>
      </c>
      <c r="B14" s="57">
        <v>280.485</v>
      </c>
      <c r="C14" s="58"/>
    </row>
    <row r="15" spans="1:3" s="47" customFormat="1" ht="12.75" customHeight="1">
      <c r="A15" s="60" t="s">
        <v>69</v>
      </c>
      <c r="B15" s="57">
        <v>353.43</v>
      </c>
      <c r="C15" s="58"/>
    </row>
    <row r="16" spans="1:3" s="47" customFormat="1" ht="12.75" customHeight="1">
      <c r="A16" s="59" t="s">
        <v>70</v>
      </c>
      <c r="B16" s="57">
        <f>(SUM(B17:B22))</f>
        <v>614.249</v>
      </c>
      <c r="C16" s="58"/>
    </row>
    <row r="17" spans="1:4" s="47" customFormat="1" ht="12.75" customHeight="1">
      <c r="A17" s="59" t="s">
        <v>71</v>
      </c>
      <c r="B17" s="57">
        <v>53.2</v>
      </c>
      <c r="C17" s="58"/>
      <c r="D17" s="61"/>
    </row>
    <row r="18" spans="1:4" s="47" customFormat="1" ht="12.75" customHeight="1">
      <c r="A18" s="59" t="s">
        <v>72</v>
      </c>
      <c r="B18" s="57">
        <v>75.471</v>
      </c>
      <c r="C18" s="58"/>
      <c r="D18" s="61"/>
    </row>
    <row r="19" spans="1:3" s="47" customFormat="1" ht="12.75" customHeight="1">
      <c r="A19" s="59" t="s">
        <v>73</v>
      </c>
      <c r="B19" s="57">
        <v>27.7</v>
      </c>
      <c r="C19" s="58"/>
    </row>
    <row r="20" spans="1:3" s="47" customFormat="1" ht="12.75" customHeight="1">
      <c r="A20" s="59" t="s">
        <v>74</v>
      </c>
      <c r="B20" s="57">
        <v>81.808</v>
      </c>
      <c r="C20" s="58"/>
    </row>
    <row r="21" spans="1:3" s="47" customFormat="1" ht="12.75" customHeight="1">
      <c r="A21" s="59" t="s">
        <v>75</v>
      </c>
      <c r="B21" s="57">
        <v>114.57</v>
      </c>
      <c r="C21" s="58"/>
    </row>
    <row r="22" spans="1:3" s="47" customFormat="1" ht="12.75" customHeight="1">
      <c r="A22" s="59" t="s">
        <v>76</v>
      </c>
      <c r="B22" s="57">
        <v>261.5</v>
      </c>
      <c r="C22" s="58"/>
    </row>
    <row r="23" spans="1:3" s="47" customFormat="1" ht="12.75" customHeight="1">
      <c r="A23" s="59" t="s">
        <v>77</v>
      </c>
      <c r="B23" s="57">
        <f>(SUM(B24:B29))</f>
        <v>43.23500000000001</v>
      </c>
      <c r="C23" s="58"/>
    </row>
    <row r="24" spans="1:3" s="47" customFormat="1" ht="12.75" customHeight="1">
      <c r="A24" s="59" t="s">
        <v>78</v>
      </c>
      <c r="B24" s="57">
        <v>0</v>
      </c>
      <c r="C24" s="58"/>
    </row>
    <row r="25" spans="1:3" s="47" customFormat="1" ht="12.75" customHeight="1">
      <c r="A25" s="59" t="s">
        <v>79</v>
      </c>
      <c r="B25" s="57">
        <v>37.968</v>
      </c>
      <c r="C25" s="58"/>
    </row>
    <row r="26" spans="1:3" s="47" customFormat="1" ht="12.75" customHeight="1">
      <c r="A26" s="59" t="s">
        <v>80</v>
      </c>
      <c r="B26" s="57">
        <v>1.391</v>
      </c>
      <c r="C26" s="58"/>
    </row>
    <row r="27" spans="1:3" s="47" customFormat="1" ht="12.75" customHeight="1">
      <c r="A27" s="59" t="s">
        <v>81</v>
      </c>
      <c r="B27" s="57">
        <v>3.24</v>
      </c>
      <c r="C27" s="58"/>
    </row>
    <row r="28" spans="1:3" s="47" customFormat="1" ht="12.75" customHeight="1">
      <c r="A28" s="59" t="s">
        <v>82</v>
      </c>
      <c r="B28" s="57">
        <v>0</v>
      </c>
      <c r="C28" s="58"/>
    </row>
    <row r="29" spans="1:3" s="47" customFormat="1" ht="12.75" customHeight="1">
      <c r="A29" s="59" t="s">
        <v>83</v>
      </c>
      <c r="B29" s="57">
        <v>0.636</v>
      </c>
      <c r="C29" s="58"/>
    </row>
    <row r="32" ht="14.25">
      <c r="B32" s="62"/>
    </row>
  </sheetData>
  <sheetProtection/>
  <mergeCells count="1">
    <mergeCell ref="A1:C1"/>
  </mergeCells>
  <printOptions horizontalCentered="1"/>
  <pageMargins left="0.98" right="0.98" top="1.18" bottom="0.98" header="0" footer="0.79"/>
  <pageSetup horizontalDpi="600" verticalDpi="600" orientation="landscape" pageOrder="overThenDown" paperSize="9" r:id="rId1"/>
  <headerFooter alignWithMargins="0">
    <oddFooter>&amp;L&amp;"宋体"&amp;12&amp;C&amp;"宋体"&amp;12— &amp;P —&amp;R&amp;"宋体"&amp;12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showZeros="0" zoomScaleSheetLayoutView="100" zoomScalePageLayoutView="0" workbookViewId="0" topLeftCell="A22">
      <selection activeCell="J13" sqref="J13"/>
    </sheetView>
  </sheetViews>
  <sheetFormatPr defaultColWidth="6.875" defaultRowHeight="14.25"/>
  <cols>
    <col min="1" max="1" width="10.625" style="1" customWidth="1"/>
    <col min="2" max="2" width="12.25390625" style="1" customWidth="1"/>
    <col min="3" max="3" width="10.50390625" style="1" customWidth="1"/>
    <col min="4" max="4" width="8.875" style="1" customWidth="1"/>
    <col min="5" max="5" width="8.50390625" style="1" customWidth="1"/>
    <col min="6" max="6" width="9.00390625" style="1" customWidth="1"/>
    <col min="7" max="7" width="8.50390625" style="1" customWidth="1"/>
    <col min="8" max="8" width="10.875" style="1" customWidth="1"/>
    <col min="9" max="10" width="5.375" style="1" customWidth="1"/>
    <col min="11" max="11" width="14.125" style="1" customWidth="1"/>
    <col min="12" max="13" width="10.25390625" style="1" customWidth="1"/>
    <col min="14" max="14" width="13.00390625" style="1" customWidth="1"/>
    <col min="15" max="16" width="10.25390625" style="1" customWidth="1"/>
    <col min="17" max="17" width="13.375" style="1" customWidth="1"/>
    <col min="18" max="21" width="10.25390625" style="1" customWidth="1"/>
    <col min="22" max="22" width="9.375" style="1" customWidth="1"/>
    <col min="23" max="16384" width="6.875" style="1" customWidth="1"/>
  </cols>
  <sheetData>
    <row r="1" spans="2:22" ht="18" customHeight="1">
      <c r="B1" s="17"/>
      <c r="C1" s="17"/>
      <c r="D1" s="17"/>
      <c r="E1" s="17"/>
      <c r="F1" s="17"/>
      <c r="G1" s="17"/>
      <c r="H1" s="18"/>
      <c r="I1" s="30"/>
      <c r="J1" s="30"/>
      <c r="K1" s="31"/>
      <c r="L1" s="31"/>
      <c r="M1" s="31"/>
      <c r="N1" s="31"/>
      <c r="O1" s="31"/>
      <c r="P1" s="31"/>
      <c r="Q1" s="31"/>
      <c r="R1" s="31"/>
      <c r="S1" s="31"/>
      <c r="T1" s="31"/>
      <c r="U1" s="42"/>
      <c r="V1" s="42"/>
    </row>
    <row r="2" spans="2:22" ht="23.25" customHeight="1">
      <c r="B2" s="19" t="s">
        <v>84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43"/>
      <c r="V2" s="43"/>
    </row>
    <row r="3" spans="3:22" ht="18" customHeight="1">
      <c r="C3" s="20"/>
      <c r="D3" s="20"/>
      <c r="E3" s="20"/>
      <c r="F3" s="20"/>
      <c r="G3" s="20"/>
      <c r="H3" s="21"/>
      <c r="I3" s="21"/>
      <c r="J3" s="21"/>
      <c r="K3" s="32"/>
      <c r="L3" s="32"/>
      <c r="M3" s="32"/>
      <c r="N3" s="32"/>
      <c r="O3" s="32"/>
      <c r="P3" s="32"/>
      <c r="Q3" s="32"/>
      <c r="R3" s="32"/>
      <c r="S3" s="32"/>
      <c r="T3" s="32"/>
      <c r="V3" s="31" t="s">
        <v>85</v>
      </c>
    </row>
    <row r="4" spans="1:22" ht="18" customHeight="1">
      <c r="A4" s="101" t="s">
        <v>86</v>
      </c>
      <c r="B4" s="99" t="s">
        <v>87</v>
      </c>
      <c r="C4" s="22" t="s">
        <v>88</v>
      </c>
      <c r="D4" s="22"/>
      <c r="E4" s="22"/>
      <c r="F4" s="22"/>
      <c r="G4" s="99" t="s">
        <v>89</v>
      </c>
      <c r="H4" s="100" t="s">
        <v>90</v>
      </c>
      <c r="I4" s="100" t="s">
        <v>91</v>
      </c>
      <c r="J4" s="100" t="s">
        <v>92</v>
      </c>
      <c r="K4" s="33" t="s">
        <v>93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104" t="s">
        <v>94</v>
      </c>
    </row>
    <row r="5" spans="1:22" ht="409.5" customHeight="1" hidden="1">
      <c r="A5" s="101"/>
      <c r="B5" s="99"/>
      <c r="C5" s="134" t="s">
        <v>95</v>
      </c>
      <c r="D5" s="134" t="s">
        <v>96</v>
      </c>
      <c r="E5" s="134" t="s">
        <v>97</v>
      </c>
      <c r="F5" s="134" t="s">
        <v>98</v>
      </c>
      <c r="G5" s="99"/>
      <c r="H5" s="100"/>
      <c r="I5" s="100"/>
      <c r="J5" s="100"/>
      <c r="K5" s="102" t="s">
        <v>99</v>
      </c>
      <c r="L5" s="33"/>
      <c r="M5" s="33"/>
      <c r="N5" s="33"/>
      <c r="O5" s="33"/>
      <c r="P5" s="33"/>
      <c r="Q5" s="33"/>
      <c r="R5" s="33" t="s">
        <v>100</v>
      </c>
      <c r="S5" s="102" t="s">
        <v>101</v>
      </c>
      <c r="T5" s="103" t="s">
        <v>102</v>
      </c>
      <c r="U5" s="99" t="s">
        <v>103</v>
      </c>
      <c r="V5" s="104"/>
    </row>
    <row r="6" spans="1:22" ht="19.5" customHeight="1">
      <c r="A6" s="101"/>
      <c r="B6" s="99"/>
      <c r="C6" s="134"/>
      <c r="D6" s="134"/>
      <c r="E6" s="134"/>
      <c r="F6" s="134"/>
      <c r="G6" s="99"/>
      <c r="H6" s="100"/>
      <c r="I6" s="100"/>
      <c r="J6" s="100"/>
      <c r="K6" s="102"/>
      <c r="L6" s="15" t="s">
        <v>104</v>
      </c>
      <c r="M6" s="33"/>
      <c r="N6" s="33"/>
      <c r="O6" s="33"/>
      <c r="P6" s="33"/>
      <c r="Q6" s="33"/>
      <c r="R6" s="102" t="s">
        <v>105</v>
      </c>
      <c r="S6" s="102"/>
      <c r="T6" s="103"/>
      <c r="U6" s="99"/>
      <c r="V6" s="104"/>
    </row>
    <row r="7" spans="1:22" ht="34.5" customHeight="1">
      <c r="A7" s="101"/>
      <c r="B7" s="99"/>
      <c r="C7" s="134"/>
      <c r="D7" s="134"/>
      <c r="E7" s="134"/>
      <c r="F7" s="134"/>
      <c r="G7" s="99"/>
      <c r="H7" s="100"/>
      <c r="I7" s="100"/>
      <c r="J7" s="100"/>
      <c r="K7" s="102"/>
      <c r="L7" s="35" t="s">
        <v>106</v>
      </c>
      <c r="M7" s="34" t="s">
        <v>107</v>
      </c>
      <c r="N7" s="34" t="s">
        <v>108</v>
      </c>
      <c r="O7" s="34" t="s">
        <v>109</v>
      </c>
      <c r="P7" s="34" t="s">
        <v>110</v>
      </c>
      <c r="Q7" s="34" t="s">
        <v>111</v>
      </c>
      <c r="R7" s="102"/>
      <c r="S7" s="102"/>
      <c r="T7" s="103"/>
      <c r="U7" s="99"/>
      <c r="V7" s="104"/>
    </row>
    <row r="8" spans="1:22" ht="18" customHeight="1">
      <c r="A8" s="23" t="s">
        <v>112</v>
      </c>
      <c r="B8" s="24" t="s">
        <v>112</v>
      </c>
      <c r="C8" s="24" t="s">
        <v>112</v>
      </c>
      <c r="D8" s="25" t="s">
        <v>112</v>
      </c>
      <c r="E8" s="25" t="s">
        <v>112</v>
      </c>
      <c r="F8" s="24" t="s">
        <v>112</v>
      </c>
      <c r="G8" s="24" t="s">
        <v>112</v>
      </c>
      <c r="H8" s="24" t="s">
        <v>112</v>
      </c>
      <c r="I8" s="24" t="s">
        <v>112</v>
      </c>
      <c r="J8" s="36" t="s">
        <v>112</v>
      </c>
      <c r="K8" s="36">
        <v>1</v>
      </c>
      <c r="L8" s="37">
        <f aca="true" t="shared" si="0" ref="L8:V8">K8+1</f>
        <v>2</v>
      </c>
      <c r="M8" s="37">
        <f t="shared" si="0"/>
        <v>3</v>
      </c>
      <c r="N8" s="37">
        <f t="shared" si="0"/>
        <v>4</v>
      </c>
      <c r="O8" s="37">
        <f t="shared" si="0"/>
        <v>5</v>
      </c>
      <c r="P8" s="37">
        <f t="shared" si="0"/>
        <v>6</v>
      </c>
      <c r="Q8" s="37">
        <f t="shared" si="0"/>
        <v>7</v>
      </c>
      <c r="R8" s="37">
        <f t="shared" si="0"/>
        <v>8</v>
      </c>
      <c r="S8" s="37">
        <f t="shared" si="0"/>
        <v>9</v>
      </c>
      <c r="T8" s="37">
        <f t="shared" si="0"/>
        <v>10</v>
      </c>
      <c r="U8" s="37">
        <f t="shared" si="0"/>
        <v>11</v>
      </c>
      <c r="V8" s="37">
        <f t="shared" si="0"/>
        <v>12</v>
      </c>
    </row>
    <row r="9" spans="1:22" ht="18" customHeight="1">
      <c r="A9" s="11"/>
      <c r="B9" s="26" t="s">
        <v>26</v>
      </c>
      <c r="C9" s="27"/>
      <c r="D9" s="28"/>
      <c r="E9" s="29"/>
      <c r="F9" s="26"/>
      <c r="G9" s="27"/>
      <c r="H9" s="27"/>
      <c r="I9" s="27"/>
      <c r="J9" s="38">
        <v>105</v>
      </c>
      <c r="K9" s="39">
        <v>3061.85</v>
      </c>
      <c r="L9" s="40">
        <v>391.85</v>
      </c>
      <c r="M9" s="41">
        <v>391.85</v>
      </c>
      <c r="N9" s="39">
        <v>0</v>
      </c>
      <c r="O9" s="39">
        <v>0</v>
      </c>
      <c r="P9" s="39">
        <v>0</v>
      </c>
      <c r="Q9" s="40">
        <v>0</v>
      </c>
      <c r="R9" s="44">
        <v>2670</v>
      </c>
      <c r="S9" s="44">
        <v>0</v>
      </c>
      <c r="T9" s="39">
        <v>0</v>
      </c>
      <c r="U9" s="45">
        <v>0</v>
      </c>
      <c r="V9" s="46"/>
    </row>
    <row r="10" spans="1:22" ht="18" customHeight="1">
      <c r="A10" s="11"/>
      <c r="B10" s="26" t="s">
        <v>113</v>
      </c>
      <c r="C10" s="27"/>
      <c r="D10" s="28"/>
      <c r="E10" s="29"/>
      <c r="F10" s="26"/>
      <c r="G10" s="27"/>
      <c r="H10" s="27"/>
      <c r="I10" s="27"/>
      <c r="J10" s="38">
        <v>105</v>
      </c>
      <c r="K10" s="39">
        <v>3061.85</v>
      </c>
      <c r="L10" s="40">
        <v>391.85</v>
      </c>
      <c r="M10" s="41">
        <v>391.85</v>
      </c>
      <c r="N10" s="39">
        <v>0</v>
      </c>
      <c r="O10" s="39">
        <v>0</v>
      </c>
      <c r="P10" s="39">
        <v>0</v>
      </c>
      <c r="Q10" s="40">
        <v>0</v>
      </c>
      <c r="R10" s="44">
        <v>2670</v>
      </c>
      <c r="S10" s="44">
        <v>0</v>
      </c>
      <c r="T10" s="39">
        <v>0</v>
      </c>
      <c r="U10" s="45">
        <v>0</v>
      </c>
      <c r="V10" s="46"/>
    </row>
    <row r="11" spans="1:22" ht="18" customHeight="1">
      <c r="A11" s="11" t="s">
        <v>114</v>
      </c>
      <c r="B11" s="26" t="s">
        <v>115</v>
      </c>
      <c r="C11" s="27"/>
      <c r="D11" s="28"/>
      <c r="E11" s="29"/>
      <c r="F11" s="26"/>
      <c r="G11" s="27"/>
      <c r="H11" s="27"/>
      <c r="I11" s="27"/>
      <c r="J11" s="38">
        <v>105</v>
      </c>
      <c r="K11" s="39">
        <v>3061.85</v>
      </c>
      <c r="L11" s="40">
        <v>391.85</v>
      </c>
      <c r="M11" s="41">
        <v>391.85</v>
      </c>
      <c r="N11" s="39">
        <v>0</v>
      </c>
      <c r="O11" s="39">
        <v>0</v>
      </c>
      <c r="P11" s="39">
        <v>0</v>
      </c>
      <c r="Q11" s="40">
        <v>0</v>
      </c>
      <c r="R11" s="44">
        <v>2670</v>
      </c>
      <c r="S11" s="44">
        <v>0</v>
      </c>
      <c r="T11" s="39">
        <v>0</v>
      </c>
      <c r="U11" s="45">
        <v>0</v>
      </c>
      <c r="V11" s="46"/>
    </row>
    <row r="12" spans="1:22" ht="18" customHeight="1">
      <c r="A12" s="11" t="s">
        <v>116</v>
      </c>
      <c r="B12" s="26" t="s">
        <v>117</v>
      </c>
      <c r="C12" s="27"/>
      <c r="D12" s="28"/>
      <c r="E12" s="29"/>
      <c r="F12" s="26"/>
      <c r="G12" s="27"/>
      <c r="H12" s="27"/>
      <c r="I12" s="27"/>
      <c r="J12" s="38">
        <v>80</v>
      </c>
      <c r="K12" s="39">
        <v>300</v>
      </c>
      <c r="L12" s="40">
        <v>300</v>
      </c>
      <c r="M12" s="41">
        <v>300</v>
      </c>
      <c r="N12" s="39">
        <v>0</v>
      </c>
      <c r="O12" s="39">
        <v>0</v>
      </c>
      <c r="P12" s="39">
        <v>0</v>
      </c>
      <c r="Q12" s="40">
        <v>0</v>
      </c>
      <c r="R12" s="44">
        <v>0</v>
      </c>
      <c r="S12" s="44">
        <v>0</v>
      </c>
      <c r="T12" s="39">
        <v>0</v>
      </c>
      <c r="U12" s="45">
        <v>0</v>
      </c>
      <c r="V12" s="46"/>
    </row>
    <row r="13" spans="1:22" ht="20.25" customHeight="1">
      <c r="A13" s="11" t="s">
        <v>118</v>
      </c>
      <c r="B13" s="26" t="s">
        <v>119</v>
      </c>
      <c r="C13" s="27" t="s">
        <v>120</v>
      </c>
      <c r="D13" s="28" t="s">
        <v>121</v>
      </c>
      <c r="E13" s="29" t="s">
        <v>122</v>
      </c>
      <c r="F13" s="26" t="s">
        <v>123</v>
      </c>
      <c r="G13" s="27"/>
      <c r="H13" s="27"/>
      <c r="I13" s="27"/>
      <c r="J13" s="38">
        <v>10</v>
      </c>
      <c r="K13" s="39">
        <v>60</v>
      </c>
      <c r="L13" s="40">
        <v>60</v>
      </c>
      <c r="M13" s="41">
        <v>60</v>
      </c>
      <c r="N13" s="39">
        <v>0</v>
      </c>
      <c r="O13" s="39">
        <v>0</v>
      </c>
      <c r="P13" s="39">
        <v>0</v>
      </c>
      <c r="Q13" s="40">
        <v>0</v>
      </c>
      <c r="R13" s="44">
        <v>0</v>
      </c>
      <c r="S13" s="44">
        <v>0</v>
      </c>
      <c r="T13" s="39">
        <v>0</v>
      </c>
      <c r="U13" s="45">
        <v>0</v>
      </c>
      <c r="V13" s="46"/>
    </row>
    <row r="14" spans="1:22" ht="20.25" customHeight="1">
      <c r="A14" s="11" t="s">
        <v>118</v>
      </c>
      <c r="B14" s="26" t="s">
        <v>119</v>
      </c>
      <c r="C14" s="27" t="s">
        <v>120</v>
      </c>
      <c r="D14" s="28" t="s">
        <v>121</v>
      </c>
      <c r="E14" s="29" t="s">
        <v>122</v>
      </c>
      <c r="F14" s="26" t="s">
        <v>124</v>
      </c>
      <c r="G14" s="27"/>
      <c r="H14" s="27"/>
      <c r="I14" s="27"/>
      <c r="J14" s="38">
        <v>10</v>
      </c>
      <c r="K14" s="39">
        <v>40</v>
      </c>
      <c r="L14" s="40">
        <v>40</v>
      </c>
      <c r="M14" s="41">
        <v>40</v>
      </c>
      <c r="N14" s="39">
        <v>0</v>
      </c>
      <c r="O14" s="39">
        <v>0</v>
      </c>
      <c r="P14" s="39">
        <v>0</v>
      </c>
      <c r="Q14" s="40">
        <v>0</v>
      </c>
      <c r="R14" s="44">
        <v>0</v>
      </c>
      <c r="S14" s="44">
        <v>0</v>
      </c>
      <c r="T14" s="39">
        <v>0</v>
      </c>
      <c r="U14" s="45">
        <v>0</v>
      </c>
      <c r="V14" s="46"/>
    </row>
    <row r="15" spans="1:22" ht="20.25" customHeight="1">
      <c r="A15" s="11" t="s">
        <v>118</v>
      </c>
      <c r="B15" s="26" t="s">
        <v>119</v>
      </c>
      <c r="C15" s="27" t="s">
        <v>120</v>
      </c>
      <c r="D15" s="28" t="s">
        <v>121</v>
      </c>
      <c r="E15" s="29" t="s">
        <v>122</v>
      </c>
      <c r="F15" s="26" t="s">
        <v>125</v>
      </c>
      <c r="G15" s="27"/>
      <c r="H15" s="27"/>
      <c r="I15" s="27"/>
      <c r="J15" s="38">
        <v>20</v>
      </c>
      <c r="K15" s="39">
        <v>60</v>
      </c>
      <c r="L15" s="40">
        <v>60</v>
      </c>
      <c r="M15" s="41">
        <v>60</v>
      </c>
      <c r="N15" s="39">
        <v>0</v>
      </c>
      <c r="O15" s="39">
        <v>0</v>
      </c>
      <c r="P15" s="39">
        <v>0</v>
      </c>
      <c r="Q15" s="40">
        <v>0</v>
      </c>
      <c r="R15" s="44">
        <v>0</v>
      </c>
      <c r="S15" s="44">
        <v>0</v>
      </c>
      <c r="T15" s="39">
        <v>0</v>
      </c>
      <c r="U15" s="45">
        <v>0</v>
      </c>
      <c r="V15" s="46"/>
    </row>
    <row r="16" spans="1:22" ht="20.25" customHeight="1">
      <c r="A16" s="11" t="s">
        <v>118</v>
      </c>
      <c r="B16" s="26" t="s">
        <v>119</v>
      </c>
      <c r="C16" s="27" t="s">
        <v>120</v>
      </c>
      <c r="D16" s="28" t="s">
        <v>121</v>
      </c>
      <c r="E16" s="29" t="s">
        <v>122</v>
      </c>
      <c r="F16" s="26" t="s">
        <v>126</v>
      </c>
      <c r="G16" s="27"/>
      <c r="H16" s="27"/>
      <c r="I16" s="27"/>
      <c r="J16" s="38">
        <v>20</v>
      </c>
      <c r="K16" s="39">
        <v>80</v>
      </c>
      <c r="L16" s="40">
        <v>80</v>
      </c>
      <c r="M16" s="41">
        <v>80</v>
      </c>
      <c r="N16" s="39">
        <v>0</v>
      </c>
      <c r="O16" s="39">
        <v>0</v>
      </c>
      <c r="P16" s="39">
        <v>0</v>
      </c>
      <c r="Q16" s="40">
        <v>0</v>
      </c>
      <c r="R16" s="44">
        <v>0</v>
      </c>
      <c r="S16" s="44">
        <v>0</v>
      </c>
      <c r="T16" s="39">
        <v>0</v>
      </c>
      <c r="U16" s="45">
        <v>0</v>
      </c>
      <c r="V16" s="46"/>
    </row>
    <row r="17" spans="1:22" ht="20.25" customHeight="1">
      <c r="A17" s="11" t="s">
        <v>118</v>
      </c>
      <c r="B17" s="26" t="s">
        <v>119</v>
      </c>
      <c r="C17" s="27" t="s">
        <v>120</v>
      </c>
      <c r="D17" s="28" t="s">
        <v>121</v>
      </c>
      <c r="E17" s="29" t="s">
        <v>122</v>
      </c>
      <c r="F17" s="26" t="s">
        <v>127</v>
      </c>
      <c r="G17" s="27"/>
      <c r="H17" s="27"/>
      <c r="I17" s="27"/>
      <c r="J17" s="38">
        <v>20</v>
      </c>
      <c r="K17" s="39">
        <v>60</v>
      </c>
      <c r="L17" s="40">
        <v>60</v>
      </c>
      <c r="M17" s="41">
        <v>60</v>
      </c>
      <c r="N17" s="39">
        <v>0</v>
      </c>
      <c r="O17" s="39">
        <v>0</v>
      </c>
      <c r="P17" s="39">
        <v>0</v>
      </c>
      <c r="Q17" s="40">
        <v>0</v>
      </c>
      <c r="R17" s="44">
        <v>0</v>
      </c>
      <c r="S17" s="44">
        <v>0</v>
      </c>
      <c r="T17" s="39">
        <v>0</v>
      </c>
      <c r="U17" s="45">
        <v>0</v>
      </c>
      <c r="V17" s="46"/>
    </row>
    <row r="18" spans="1:22" ht="30" customHeight="1">
      <c r="A18" s="11" t="s">
        <v>128</v>
      </c>
      <c r="B18" s="26" t="s">
        <v>129</v>
      </c>
      <c r="C18" s="27"/>
      <c r="D18" s="28"/>
      <c r="E18" s="29"/>
      <c r="F18" s="26"/>
      <c r="G18" s="27"/>
      <c r="H18" s="27"/>
      <c r="I18" s="27"/>
      <c r="J18" s="38">
        <v>9</v>
      </c>
      <c r="K18" s="39">
        <v>36.85</v>
      </c>
      <c r="L18" s="40">
        <v>36.85</v>
      </c>
      <c r="M18" s="41">
        <v>36.85</v>
      </c>
      <c r="N18" s="39">
        <v>0</v>
      </c>
      <c r="O18" s="39">
        <v>0</v>
      </c>
      <c r="P18" s="39">
        <v>0</v>
      </c>
      <c r="Q18" s="40">
        <v>0</v>
      </c>
      <c r="R18" s="44">
        <v>0</v>
      </c>
      <c r="S18" s="44">
        <v>0</v>
      </c>
      <c r="T18" s="39">
        <v>0</v>
      </c>
      <c r="U18" s="45">
        <v>0</v>
      </c>
      <c r="V18" s="46"/>
    </row>
    <row r="19" spans="1:22" ht="30" customHeight="1">
      <c r="A19" s="11" t="s">
        <v>118</v>
      </c>
      <c r="B19" s="26" t="s">
        <v>119</v>
      </c>
      <c r="C19" s="27" t="s">
        <v>130</v>
      </c>
      <c r="D19" s="28" t="s">
        <v>121</v>
      </c>
      <c r="E19" s="29" t="s">
        <v>122</v>
      </c>
      <c r="F19" s="26" t="s">
        <v>124</v>
      </c>
      <c r="G19" s="27" t="s">
        <v>131</v>
      </c>
      <c r="H19" s="27" t="s">
        <v>132</v>
      </c>
      <c r="I19" s="27" t="s">
        <v>133</v>
      </c>
      <c r="J19" s="38">
        <v>3</v>
      </c>
      <c r="K19" s="39">
        <v>11.85</v>
      </c>
      <c r="L19" s="40">
        <v>11.85</v>
      </c>
      <c r="M19" s="41">
        <v>11.85</v>
      </c>
      <c r="N19" s="39">
        <v>0</v>
      </c>
      <c r="O19" s="39">
        <v>0</v>
      </c>
      <c r="P19" s="39">
        <v>0</v>
      </c>
      <c r="Q19" s="40">
        <v>0</v>
      </c>
      <c r="R19" s="44">
        <v>0</v>
      </c>
      <c r="S19" s="44">
        <v>0</v>
      </c>
      <c r="T19" s="39">
        <v>0</v>
      </c>
      <c r="U19" s="45">
        <v>0</v>
      </c>
      <c r="V19" s="46"/>
    </row>
    <row r="20" spans="1:22" ht="30" customHeight="1">
      <c r="A20" s="11" t="s">
        <v>118</v>
      </c>
      <c r="B20" s="26" t="s">
        <v>119</v>
      </c>
      <c r="C20" s="27" t="s">
        <v>130</v>
      </c>
      <c r="D20" s="28" t="s">
        <v>121</v>
      </c>
      <c r="E20" s="29" t="s">
        <v>122</v>
      </c>
      <c r="F20" s="26" t="s">
        <v>134</v>
      </c>
      <c r="G20" s="27" t="s">
        <v>131</v>
      </c>
      <c r="H20" s="27" t="s">
        <v>135</v>
      </c>
      <c r="I20" s="27" t="s">
        <v>136</v>
      </c>
      <c r="J20" s="38">
        <v>1</v>
      </c>
      <c r="K20" s="39">
        <v>1</v>
      </c>
      <c r="L20" s="40">
        <v>1</v>
      </c>
      <c r="M20" s="41">
        <v>1</v>
      </c>
      <c r="N20" s="39">
        <v>0</v>
      </c>
      <c r="O20" s="39">
        <v>0</v>
      </c>
      <c r="P20" s="39">
        <v>0</v>
      </c>
      <c r="Q20" s="40">
        <v>0</v>
      </c>
      <c r="R20" s="44">
        <v>0</v>
      </c>
      <c r="S20" s="44">
        <v>0</v>
      </c>
      <c r="T20" s="39">
        <v>0</v>
      </c>
      <c r="U20" s="45">
        <v>0</v>
      </c>
      <c r="V20" s="46"/>
    </row>
    <row r="21" spans="1:22" ht="30" customHeight="1">
      <c r="A21" s="11" t="s">
        <v>118</v>
      </c>
      <c r="B21" s="26" t="s">
        <v>119</v>
      </c>
      <c r="C21" s="27" t="s">
        <v>130</v>
      </c>
      <c r="D21" s="28" t="s">
        <v>121</v>
      </c>
      <c r="E21" s="29" t="s">
        <v>122</v>
      </c>
      <c r="F21" s="26" t="s">
        <v>127</v>
      </c>
      <c r="G21" s="27" t="s">
        <v>131</v>
      </c>
      <c r="H21" s="27" t="s">
        <v>137</v>
      </c>
      <c r="I21" s="27" t="s">
        <v>138</v>
      </c>
      <c r="J21" s="38">
        <v>1</v>
      </c>
      <c r="K21" s="39">
        <v>18</v>
      </c>
      <c r="L21" s="40">
        <v>18</v>
      </c>
      <c r="M21" s="41">
        <v>18</v>
      </c>
      <c r="N21" s="39">
        <v>0</v>
      </c>
      <c r="O21" s="39">
        <v>0</v>
      </c>
      <c r="P21" s="39">
        <v>0</v>
      </c>
      <c r="Q21" s="40">
        <v>0</v>
      </c>
      <c r="R21" s="44">
        <v>0</v>
      </c>
      <c r="S21" s="44">
        <v>0</v>
      </c>
      <c r="T21" s="39">
        <v>0</v>
      </c>
      <c r="U21" s="45">
        <v>0</v>
      </c>
      <c r="V21" s="46"/>
    </row>
    <row r="22" spans="1:22" ht="30" customHeight="1">
      <c r="A22" s="11" t="s">
        <v>118</v>
      </c>
      <c r="B22" s="26" t="s">
        <v>119</v>
      </c>
      <c r="C22" s="27" t="s">
        <v>130</v>
      </c>
      <c r="D22" s="28" t="s">
        <v>121</v>
      </c>
      <c r="E22" s="29" t="s">
        <v>122</v>
      </c>
      <c r="F22" s="26" t="s">
        <v>125</v>
      </c>
      <c r="G22" s="27" t="s">
        <v>131</v>
      </c>
      <c r="H22" s="27"/>
      <c r="I22" s="27" t="s">
        <v>139</v>
      </c>
      <c r="J22" s="38">
        <v>4</v>
      </c>
      <c r="K22" s="39">
        <v>6</v>
      </c>
      <c r="L22" s="40">
        <v>6</v>
      </c>
      <c r="M22" s="41">
        <v>6</v>
      </c>
      <c r="N22" s="39">
        <v>0</v>
      </c>
      <c r="O22" s="39">
        <v>0</v>
      </c>
      <c r="P22" s="39">
        <v>0</v>
      </c>
      <c r="Q22" s="40">
        <v>0</v>
      </c>
      <c r="R22" s="44">
        <v>0</v>
      </c>
      <c r="S22" s="44">
        <v>0</v>
      </c>
      <c r="T22" s="39">
        <v>0</v>
      </c>
      <c r="U22" s="45">
        <v>0</v>
      </c>
      <c r="V22" s="46"/>
    </row>
    <row r="23" spans="1:22" ht="20.25" customHeight="1">
      <c r="A23" s="11" t="s">
        <v>140</v>
      </c>
      <c r="B23" s="26" t="s">
        <v>141</v>
      </c>
      <c r="C23" s="27"/>
      <c r="D23" s="28"/>
      <c r="E23" s="29"/>
      <c r="F23" s="26"/>
      <c r="G23" s="27"/>
      <c r="H23" s="27"/>
      <c r="I23" s="27"/>
      <c r="J23" s="38">
        <v>7</v>
      </c>
      <c r="K23" s="39">
        <v>30</v>
      </c>
      <c r="L23" s="40">
        <v>30</v>
      </c>
      <c r="M23" s="41">
        <v>30</v>
      </c>
      <c r="N23" s="39">
        <v>0</v>
      </c>
      <c r="O23" s="39">
        <v>0</v>
      </c>
      <c r="P23" s="39">
        <v>0</v>
      </c>
      <c r="Q23" s="40">
        <v>0</v>
      </c>
      <c r="R23" s="44">
        <v>0</v>
      </c>
      <c r="S23" s="44">
        <v>0</v>
      </c>
      <c r="T23" s="39">
        <v>0</v>
      </c>
      <c r="U23" s="45">
        <v>0</v>
      </c>
      <c r="V23" s="46"/>
    </row>
    <row r="24" spans="1:22" ht="20.25" customHeight="1">
      <c r="A24" s="11" t="s">
        <v>118</v>
      </c>
      <c r="B24" s="26" t="s">
        <v>119</v>
      </c>
      <c r="C24" s="27" t="s">
        <v>142</v>
      </c>
      <c r="D24" s="28" t="s">
        <v>121</v>
      </c>
      <c r="E24" s="29" t="s">
        <v>122</v>
      </c>
      <c r="F24" s="26" t="s">
        <v>124</v>
      </c>
      <c r="G24" s="27" t="s">
        <v>131</v>
      </c>
      <c r="H24" s="27"/>
      <c r="I24" s="27" t="s">
        <v>143</v>
      </c>
      <c r="J24" s="38">
        <v>2</v>
      </c>
      <c r="K24" s="39">
        <v>10</v>
      </c>
      <c r="L24" s="40">
        <v>10</v>
      </c>
      <c r="M24" s="41">
        <v>10</v>
      </c>
      <c r="N24" s="39">
        <v>0</v>
      </c>
      <c r="O24" s="39">
        <v>0</v>
      </c>
      <c r="P24" s="39">
        <v>0</v>
      </c>
      <c r="Q24" s="40">
        <v>0</v>
      </c>
      <c r="R24" s="44">
        <v>0</v>
      </c>
      <c r="S24" s="44">
        <v>0</v>
      </c>
      <c r="T24" s="39">
        <v>0</v>
      </c>
      <c r="U24" s="45">
        <v>0</v>
      </c>
      <c r="V24" s="46"/>
    </row>
    <row r="25" spans="1:22" ht="20.25" customHeight="1">
      <c r="A25" s="11" t="s">
        <v>118</v>
      </c>
      <c r="B25" s="26" t="s">
        <v>119</v>
      </c>
      <c r="C25" s="27" t="s">
        <v>142</v>
      </c>
      <c r="D25" s="28" t="s">
        <v>121</v>
      </c>
      <c r="E25" s="29" t="s">
        <v>122</v>
      </c>
      <c r="F25" s="26" t="s">
        <v>144</v>
      </c>
      <c r="G25" s="27"/>
      <c r="H25" s="27"/>
      <c r="I25" s="27" t="s">
        <v>145</v>
      </c>
      <c r="J25" s="38">
        <v>5</v>
      </c>
      <c r="K25" s="39">
        <v>20</v>
      </c>
      <c r="L25" s="40">
        <v>20</v>
      </c>
      <c r="M25" s="41">
        <v>20</v>
      </c>
      <c r="N25" s="39">
        <v>0</v>
      </c>
      <c r="O25" s="39">
        <v>0</v>
      </c>
      <c r="P25" s="39">
        <v>0</v>
      </c>
      <c r="Q25" s="40">
        <v>0</v>
      </c>
      <c r="R25" s="44">
        <v>0</v>
      </c>
      <c r="S25" s="44">
        <v>0</v>
      </c>
      <c r="T25" s="39">
        <v>0</v>
      </c>
      <c r="U25" s="45">
        <v>0</v>
      </c>
      <c r="V25" s="46"/>
    </row>
    <row r="26" spans="1:22" ht="20.25" customHeight="1">
      <c r="A26" s="11" t="s">
        <v>146</v>
      </c>
      <c r="B26" s="26" t="s">
        <v>147</v>
      </c>
      <c r="C26" s="27"/>
      <c r="D26" s="28"/>
      <c r="E26" s="29"/>
      <c r="F26" s="26"/>
      <c r="G26" s="27"/>
      <c r="H26" s="27"/>
      <c r="I26" s="27"/>
      <c r="J26" s="38">
        <v>5</v>
      </c>
      <c r="K26" s="39">
        <v>25</v>
      </c>
      <c r="L26" s="40">
        <v>25</v>
      </c>
      <c r="M26" s="41">
        <v>25</v>
      </c>
      <c r="N26" s="39">
        <v>0</v>
      </c>
      <c r="O26" s="39">
        <v>0</v>
      </c>
      <c r="P26" s="39">
        <v>0</v>
      </c>
      <c r="Q26" s="40">
        <v>0</v>
      </c>
      <c r="R26" s="44">
        <v>0</v>
      </c>
      <c r="S26" s="44">
        <v>0</v>
      </c>
      <c r="T26" s="39">
        <v>0</v>
      </c>
      <c r="U26" s="45">
        <v>0</v>
      </c>
      <c r="V26" s="46"/>
    </row>
    <row r="27" spans="1:22" ht="20.25" customHeight="1">
      <c r="A27" s="11" t="s">
        <v>118</v>
      </c>
      <c r="B27" s="26" t="s">
        <v>119</v>
      </c>
      <c r="C27" s="27" t="s">
        <v>148</v>
      </c>
      <c r="D27" s="28" t="s">
        <v>121</v>
      </c>
      <c r="E27" s="29" t="s">
        <v>122</v>
      </c>
      <c r="F27" s="26" t="s">
        <v>123</v>
      </c>
      <c r="G27" s="27" t="s">
        <v>131</v>
      </c>
      <c r="H27" s="27"/>
      <c r="I27" s="27" t="s">
        <v>149</v>
      </c>
      <c r="J27" s="38">
        <v>5</v>
      </c>
      <c r="K27" s="39">
        <v>25</v>
      </c>
      <c r="L27" s="40">
        <v>25</v>
      </c>
      <c r="M27" s="41">
        <v>25</v>
      </c>
      <c r="N27" s="39">
        <v>0</v>
      </c>
      <c r="O27" s="39">
        <v>0</v>
      </c>
      <c r="P27" s="39">
        <v>0</v>
      </c>
      <c r="Q27" s="40">
        <v>0</v>
      </c>
      <c r="R27" s="44">
        <v>0</v>
      </c>
      <c r="S27" s="44">
        <v>0</v>
      </c>
      <c r="T27" s="39">
        <v>0</v>
      </c>
      <c r="U27" s="45">
        <v>0</v>
      </c>
      <c r="V27" s="46"/>
    </row>
    <row r="28" spans="1:22" ht="18" customHeight="1">
      <c r="A28" s="11" t="s">
        <v>150</v>
      </c>
      <c r="B28" s="26" t="s">
        <v>151</v>
      </c>
      <c r="C28" s="27"/>
      <c r="D28" s="28"/>
      <c r="E28" s="29"/>
      <c r="F28" s="26"/>
      <c r="G28" s="27"/>
      <c r="H28" s="27"/>
      <c r="I28" s="27"/>
      <c r="J28" s="38">
        <v>4</v>
      </c>
      <c r="K28" s="39">
        <v>2670</v>
      </c>
      <c r="L28" s="40">
        <v>0</v>
      </c>
      <c r="M28" s="41">
        <v>0</v>
      </c>
      <c r="N28" s="39">
        <v>0</v>
      </c>
      <c r="O28" s="39">
        <v>0</v>
      </c>
      <c r="P28" s="39">
        <v>0</v>
      </c>
      <c r="Q28" s="40">
        <v>0</v>
      </c>
      <c r="R28" s="44">
        <v>2670</v>
      </c>
      <c r="S28" s="44">
        <v>0</v>
      </c>
      <c r="T28" s="39">
        <v>0</v>
      </c>
      <c r="U28" s="45">
        <v>0</v>
      </c>
      <c r="V28" s="46"/>
    </row>
    <row r="29" spans="1:22" ht="20.25" customHeight="1">
      <c r="A29" s="11" t="s">
        <v>118</v>
      </c>
      <c r="B29" s="26" t="s">
        <v>119</v>
      </c>
      <c r="C29" s="27" t="s">
        <v>152</v>
      </c>
      <c r="D29" s="28" t="s">
        <v>121</v>
      </c>
      <c r="E29" s="29" t="s">
        <v>122</v>
      </c>
      <c r="F29" s="26" t="s">
        <v>153</v>
      </c>
      <c r="G29" s="27" t="s">
        <v>131</v>
      </c>
      <c r="H29" s="27" t="s">
        <v>154</v>
      </c>
      <c r="I29" s="27" t="s">
        <v>155</v>
      </c>
      <c r="J29" s="38">
        <v>1</v>
      </c>
      <c r="K29" s="39">
        <v>1200</v>
      </c>
      <c r="L29" s="40">
        <v>0</v>
      </c>
      <c r="M29" s="41">
        <v>0</v>
      </c>
      <c r="N29" s="39">
        <v>0</v>
      </c>
      <c r="O29" s="39">
        <v>0</v>
      </c>
      <c r="P29" s="39">
        <v>0</v>
      </c>
      <c r="Q29" s="40">
        <v>0</v>
      </c>
      <c r="R29" s="44">
        <v>1200</v>
      </c>
      <c r="S29" s="44">
        <v>0</v>
      </c>
      <c r="T29" s="39">
        <v>0</v>
      </c>
      <c r="U29" s="45">
        <v>0</v>
      </c>
      <c r="V29" s="46"/>
    </row>
    <row r="30" spans="1:22" ht="30" customHeight="1">
      <c r="A30" s="11" t="s">
        <v>118</v>
      </c>
      <c r="B30" s="26" t="s">
        <v>119</v>
      </c>
      <c r="C30" s="27" t="s">
        <v>152</v>
      </c>
      <c r="D30" s="28" t="s">
        <v>121</v>
      </c>
      <c r="E30" s="29" t="s">
        <v>122</v>
      </c>
      <c r="F30" s="26" t="s">
        <v>153</v>
      </c>
      <c r="G30" s="27" t="s">
        <v>131</v>
      </c>
      <c r="H30" s="27" t="s">
        <v>156</v>
      </c>
      <c r="I30" s="27" t="s">
        <v>157</v>
      </c>
      <c r="J30" s="38">
        <v>1</v>
      </c>
      <c r="K30" s="39">
        <v>800</v>
      </c>
      <c r="L30" s="40">
        <v>0</v>
      </c>
      <c r="M30" s="41">
        <v>0</v>
      </c>
      <c r="N30" s="39">
        <v>0</v>
      </c>
      <c r="O30" s="39">
        <v>0</v>
      </c>
      <c r="P30" s="39">
        <v>0</v>
      </c>
      <c r="Q30" s="40">
        <v>0</v>
      </c>
      <c r="R30" s="44">
        <v>800</v>
      </c>
      <c r="S30" s="44">
        <v>0</v>
      </c>
      <c r="T30" s="39">
        <v>0</v>
      </c>
      <c r="U30" s="45">
        <v>0</v>
      </c>
      <c r="V30" s="46"/>
    </row>
    <row r="31" spans="1:22" ht="20.25" customHeight="1">
      <c r="A31" s="11" t="s">
        <v>118</v>
      </c>
      <c r="B31" s="26" t="s">
        <v>119</v>
      </c>
      <c r="C31" s="27" t="s">
        <v>152</v>
      </c>
      <c r="D31" s="28" t="s">
        <v>121</v>
      </c>
      <c r="E31" s="29" t="s">
        <v>122</v>
      </c>
      <c r="F31" s="26" t="s">
        <v>158</v>
      </c>
      <c r="G31" s="27" t="s">
        <v>131</v>
      </c>
      <c r="H31" s="27" t="s">
        <v>159</v>
      </c>
      <c r="I31" s="27" t="s">
        <v>160</v>
      </c>
      <c r="J31" s="38">
        <v>1</v>
      </c>
      <c r="K31" s="39">
        <v>600</v>
      </c>
      <c r="L31" s="40">
        <v>0</v>
      </c>
      <c r="M31" s="41">
        <v>0</v>
      </c>
      <c r="N31" s="39">
        <v>0</v>
      </c>
      <c r="O31" s="39">
        <v>0</v>
      </c>
      <c r="P31" s="39">
        <v>0</v>
      </c>
      <c r="Q31" s="40">
        <v>0</v>
      </c>
      <c r="R31" s="44">
        <v>600</v>
      </c>
      <c r="S31" s="44">
        <v>0</v>
      </c>
      <c r="T31" s="39">
        <v>0</v>
      </c>
      <c r="U31" s="45">
        <v>0</v>
      </c>
      <c r="V31" s="46"/>
    </row>
    <row r="32" spans="1:22" ht="20.25" customHeight="1">
      <c r="A32" s="11" t="s">
        <v>118</v>
      </c>
      <c r="B32" s="26" t="s">
        <v>119</v>
      </c>
      <c r="C32" s="27" t="s">
        <v>152</v>
      </c>
      <c r="D32" s="28" t="s">
        <v>121</v>
      </c>
      <c r="E32" s="29" t="s">
        <v>122</v>
      </c>
      <c r="F32" s="26" t="s">
        <v>161</v>
      </c>
      <c r="G32" s="27" t="s">
        <v>131</v>
      </c>
      <c r="H32" s="27"/>
      <c r="I32" s="27" t="s">
        <v>162</v>
      </c>
      <c r="J32" s="38">
        <v>1</v>
      </c>
      <c r="K32" s="39">
        <v>70</v>
      </c>
      <c r="L32" s="40">
        <v>0</v>
      </c>
      <c r="M32" s="41">
        <v>0</v>
      </c>
      <c r="N32" s="39">
        <v>0</v>
      </c>
      <c r="O32" s="39">
        <v>0</v>
      </c>
      <c r="P32" s="39">
        <v>0</v>
      </c>
      <c r="Q32" s="40">
        <v>0</v>
      </c>
      <c r="R32" s="44">
        <v>70</v>
      </c>
      <c r="S32" s="44">
        <v>0</v>
      </c>
      <c r="T32" s="39">
        <v>0</v>
      </c>
      <c r="U32" s="45">
        <v>0</v>
      </c>
      <c r="V32" s="46"/>
    </row>
  </sheetData>
  <sheetProtection/>
  <mergeCells count="16">
    <mergeCell ref="I4:I7"/>
    <mergeCell ref="J4:J7"/>
    <mergeCell ref="K5:K7"/>
    <mergeCell ref="R6:R7"/>
    <mergeCell ref="S5:S7"/>
    <mergeCell ref="T5:T7"/>
    <mergeCell ref="U5:U7"/>
    <mergeCell ref="V4:V7"/>
    <mergeCell ref="A4:A7"/>
    <mergeCell ref="B4:B7"/>
    <mergeCell ref="C5:C7"/>
    <mergeCell ref="D5:D7"/>
    <mergeCell ref="E5:E7"/>
    <mergeCell ref="F5:F7"/>
    <mergeCell ref="G4:G7"/>
    <mergeCell ref="H4:H7"/>
  </mergeCells>
  <printOptions/>
  <pageMargins left="0.75" right="0.75" top="1" bottom="1" header="0.51" footer="0.51"/>
  <pageSetup fitToHeight="0" fitToWidth="1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Zeros="0" zoomScaleSheetLayoutView="100" zoomScalePageLayoutView="0" workbookViewId="0" topLeftCell="A1">
      <selection activeCell="F18" sqref="F18"/>
    </sheetView>
  </sheetViews>
  <sheetFormatPr defaultColWidth="6.875" defaultRowHeight="12.75" customHeight="1"/>
  <cols>
    <col min="1" max="1" width="23.50390625" style="1" customWidth="1"/>
    <col min="2" max="2" width="11.50390625" style="1" customWidth="1"/>
    <col min="3" max="3" width="9.00390625" style="1" customWidth="1"/>
    <col min="4" max="4" width="8.125" style="1" customWidth="1"/>
    <col min="5" max="5" width="7.875" style="1" customWidth="1"/>
    <col min="6" max="6" width="8.25390625" style="1" customWidth="1"/>
    <col min="7" max="7" width="13.75390625" style="1" customWidth="1"/>
    <col min="8" max="8" width="10.375" style="1" customWidth="1"/>
    <col min="9" max="9" width="8.625" style="1" customWidth="1"/>
    <col min="10" max="10" width="10.125" style="1" customWidth="1"/>
    <col min="11" max="11" width="6.875" style="1" customWidth="1"/>
    <col min="12" max="12" width="6.75390625" style="1" customWidth="1"/>
    <col min="13" max="13" width="11.875" style="1" customWidth="1"/>
    <col min="14" max="16384" width="6.875" style="1" customWidth="1"/>
  </cols>
  <sheetData>
    <row r="1" spans="1:14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</row>
    <row r="2" spans="1:14" ht="24.75" customHeight="1">
      <c r="A2" s="3" t="s">
        <v>163</v>
      </c>
      <c r="B2" s="3"/>
      <c r="C2" s="3"/>
      <c r="D2" s="3"/>
      <c r="E2" s="3"/>
      <c r="F2" s="3"/>
      <c r="G2" s="3"/>
      <c r="H2" s="3"/>
      <c r="I2" s="3"/>
      <c r="J2" s="3"/>
      <c r="K2" s="13"/>
      <c r="L2" s="3"/>
      <c r="M2" s="3"/>
      <c r="N2" s="3"/>
    </row>
    <row r="3" spans="1:14" ht="12.75" customHeight="1">
      <c r="A3" s="4"/>
      <c r="B3" s="4"/>
      <c r="C3" s="4"/>
      <c r="D3" s="2"/>
      <c r="E3" s="2"/>
      <c r="F3" s="2"/>
      <c r="G3" s="2"/>
      <c r="H3" s="2"/>
      <c r="I3" s="2"/>
      <c r="J3" s="2"/>
      <c r="L3" s="2"/>
      <c r="M3" s="2"/>
      <c r="N3" s="14" t="s">
        <v>85</v>
      </c>
    </row>
    <row r="4" spans="1:14" ht="23.25" customHeight="1">
      <c r="A4" s="101" t="s">
        <v>87</v>
      </c>
      <c r="B4" s="101" t="s">
        <v>164</v>
      </c>
      <c r="C4" s="101" t="s">
        <v>165</v>
      </c>
      <c r="D4" s="5" t="s">
        <v>166</v>
      </c>
      <c r="E4" s="6"/>
      <c r="F4" s="6"/>
      <c r="G4" s="6"/>
      <c r="H4" s="6"/>
      <c r="I4" s="6"/>
      <c r="J4" s="6"/>
      <c r="K4" s="15"/>
      <c r="L4" s="5"/>
      <c r="M4" s="5"/>
      <c r="N4" s="5"/>
    </row>
    <row r="5" spans="1:14" ht="18.75" customHeight="1">
      <c r="A5" s="101"/>
      <c r="B5" s="101"/>
      <c r="C5" s="101"/>
      <c r="D5" s="106" t="s">
        <v>99</v>
      </c>
      <c r="E5" s="7" t="s">
        <v>104</v>
      </c>
      <c r="F5" s="8"/>
      <c r="G5" s="8"/>
      <c r="H5" s="8"/>
      <c r="I5" s="8"/>
      <c r="J5" s="16"/>
      <c r="K5" s="105" t="s">
        <v>105</v>
      </c>
      <c r="L5" s="103" t="s">
        <v>167</v>
      </c>
      <c r="M5" s="103" t="s">
        <v>102</v>
      </c>
      <c r="N5" s="101" t="s">
        <v>103</v>
      </c>
    </row>
    <row r="6" spans="1:14" ht="38.25" customHeight="1">
      <c r="A6" s="101"/>
      <c r="B6" s="101"/>
      <c r="C6" s="101"/>
      <c r="D6" s="101"/>
      <c r="E6" s="9" t="s">
        <v>168</v>
      </c>
      <c r="F6" s="10" t="s">
        <v>107</v>
      </c>
      <c r="G6" s="10" t="s">
        <v>108</v>
      </c>
      <c r="H6" s="10" t="s">
        <v>109</v>
      </c>
      <c r="I6" s="10" t="s">
        <v>110</v>
      </c>
      <c r="J6" s="10" t="s">
        <v>111</v>
      </c>
      <c r="K6" s="103"/>
      <c r="L6" s="103"/>
      <c r="M6" s="103"/>
      <c r="N6" s="101"/>
    </row>
    <row r="7" spans="1:14" ht="19.5" customHeight="1">
      <c r="A7" s="11" t="s">
        <v>169</v>
      </c>
      <c r="B7" s="11"/>
      <c r="C7" s="11"/>
      <c r="D7" s="12">
        <v>1352.74</v>
      </c>
      <c r="E7" s="12">
        <v>1352.74</v>
      </c>
      <c r="F7" s="12">
        <v>1352.74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</row>
    <row r="8" spans="1:14" ht="19.5" customHeight="1">
      <c r="A8" s="11" t="s">
        <v>115</v>
      </c>
      <c r="B8" s="11" t="s">
        <v>170</v>
      </c>
      <c r="C8" s="11" t="s">
        <v>171</v>
      </c>
      <c r="D8" s="12">
        <v>550</v>
      </c>
      <c r="E8" s="12">
        <v>550</v>
      </c>
      <c r="F8" s="12">
        <v>550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1:14" ht="19.5" customHeight="1">
      <c r="A9" s="11" t="s">
        <v>115</v>
      </c>
      <c r="B9" s="11" t="s">
        <v>172</v>
      </c>
      <c r="C9" s="11" t="s">
        <v>171</v>
      </c>
      <c r="D9" s="12">
        <v>126</v>
      </c>
      <c r="E9" s="12">
        <v>126</v>
      </c>
      <c r="F9" s="12">
        <v>126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1:14" ht="19.5" customHeight="1">
      <c r="A10" s="11" t="s">
        <v>115</v>
      </c>
      <c r="B10" s="11" t="s">
        <v>173</v>
      </c>
      <c r="C10" s="11" t="s">
        <v>171</v>
      </c>
      <c r="D10" s="12">
        <v>415</v>
      </c>
      <c r="E10" s="12">
        <v>415</v>
      </c>
      <c r="F10" s="12">
        <v>415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ht="19.5" customHeight="1">
      <c r="A11" s="11" t="s">
        <v>174</v>
      </c>
      <c r="B11" s="11" t="s">
        <v>172</v>
      </c>
      <c r="C11" s="11" t="s">
        <v>171</v>
      </c>
      <c r="D11" s="12">
        <v>2.8</v>
      </c>
      <c r="E11" s="12">
        <v>2.8</v>
      </c>
      <c r="F11" s="12">
        <v>2.8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ht="19.5" customHeight="1">
      <c r="A12" s="11" t="s">
        <v>174</v>
      </c>
      <c r="B12" s="11" t="s">
        <v>173</v>
      </c>
      <c r="C12" s="11" t="s">
        <v>171</v>
      </c>
      <c r="D12" s="12">
        <v>2</v>
      </c>
      <c r="E12" s="12">
        <v>2</v>
      </c>
      <c r="F12" s="12">
        <v>2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ht="19.5" customHeight="1">
      <c r="A13" s="11" t="s">
        <v>175</v>
      </c>
      <c r="B13" s="11" t="s">
        <v>170</v>
      </c>
      <c r="C13" s="11" t="s">
        <v>171</v>
      </c>
      <c r="D13" s="12">
        <v>18</v>
      </c>
      <c r="E13" s="12">
        <v>18</v>
      </c>
      <c r="F13" s="12">
        <v>18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ht="19.5" customHeight="1">
      <c r="A14" s="11" t="s">
        <v>176</v>
      </c>
      <c r="B14" s="11" t="s">
        <v>170</v>
      </c>
      <c r="C14" s="11" t="s">
        <v>171</v>
      </c>
      <c r="D14" s="12">
        <v>20</v>
      </c>
      <c r="E14" s="12">
        <v>20</v>
      </c>
      <c r="F14" s="12">
        <v>20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  <row r="15" spans="1:14" ht="19.5" customHeight="1">
      <c r="A15" s="11" t="s">
        <v>176</v>
      </c>
      <c r="B15" s="11" t="s">
        <v>172</v>
      </c>
      <c r="C15" s="11" t="s">
        <v>171</v>
      </c>
      <c r="D15" s="12">
        <v>0.94</v>
      </c>
      <c r="E15" s="12">
        <v>0.94</v>
      </c>
      <c r="F15" s="12">
        <v>0.94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</row>
    <row r="16" spans="1:14" ht="19.5" customHeight="1">
      <c r="A16" s="11" t="s">
        <v>177</v>
      </c>
      <c r="B16" s="11" t="s">
        <v>170</v>
      </c>
      <c r="C16" s="11" t="s">
        <v>171</v>
      </c>
      <c r="D16" s="12">
        <v>40</v>
      </c>
      <c r="E16" s="12">
        <v>40</v>
      </c>
      <c r="F16" s="12">
        <v>40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1:14" ht="19.5" customHeight="1">
      <c r="A17" s="11" t="s">
        <v>177</v>
      </c>
      <c r="B17" s="11" t="s">
        <v>173</v>
      </c>
      <c r="C17" s="11" t="s">
        <v>171</v>
      </c>
      <c r="D17" s="12">
        <v>30</v>
      </c>
      <c r="E17" s="12">
        <v>30</v>
      </c>
      <c r="F17" s="12">
        <v>30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1:14" ht="19.5" customHeight="1">
      <c r="A18" s="11" t="s">
        <v>178</v>
      </c>
      <c r="B18" s="11" t="s">
        <v>170</v>
      </c>
      <c r="C18" s="11" t="s">
        <v>171</v>
      </c>
      <c r="D18" s="12">
        <v>18</v>
      </c>
      <c r="E18" s="12">
        <v>18</v>
      </c>
      <c r="F18" s="12">
        <v>18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ht="19.5" customHeight="1">
      <c r="A19" s="11" t="s">
        <v>179</v>
      </c>
      <c r="B19" s="11" t="s">
        <v>170</v>
      </c>
      <c r="C19" s="11" t="s">
        <v>171</v>
      </c>
      <c r="D19" s="12">
        <v>80</v>
      </c>
      <c r="E19" s="12">
        <v>80</v>
      </c>
      <c r="F19" s="12">
        <v>80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</row>
    <row r="20" spans="1:14" ht="19.5" customHeight="1">
      <c r="A20" s="11" t="s">
        <v>180</v>
      </c>
      <c r="B20" s="11" t="s">
        <v>170</v>
      </c>
      <c r="C20" s="11" t="s">
        <v>171</v>
      </c>
      <c r="D20" s="12">
        <v>50</v>
      </c>
      <c r="E20" s="12">
        <v>50</v>
      </c>
      <c r="F20" s="12">
        <v>50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</sheetData>
  <sheetProtection/>
  <mergeCells count="8">
    <mergeCell ref="A4:A6"/>
    <mergeCell ref="B4:B6"/>
    <mergeCell ref="C4:C6"/>
    <mergeCell ref="D5:D6"/>
    <mergeCell ref="K5:K6"/>
    <mergeCell ref="L5:L6"/>
    <mergeCell ref="M5:M6"/>
    <mergeCell ref="N5:N6"/>
  </mergeCells>
  <printOptions/>
  <pageMargins left="0.75" right="0.75" top="1" bottom="1" header="0.51" footer="0.51"/>
  <pageSetup fitToHeight="0" fitToWidth="1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:K1"/>
    </sheetView>
  </sheetViews>
  <sheetFormatPr defaultColWidth="9.00390625" defaultRowHeight="14.25"/>
  <cols>
    <col min="1" max="1" width="8.625" style="141" customWidth="1"/>
    <col min="2" max="2" width="26.625" style="142" customWidth="1"/>
    <col min="3" max="8" width="11.50390625" style="136" customWidth="1"/>
    <col min="9" max="9" width="8.875" style="143" customWidth="1"/>
    <col min="10" max="10" width="9.75390625" style="136" customWidth="1"/>
    <col min="11" max="11" width="13.125" style="136" customWidth="1"/>
    <col min="12" max="16384" width="9.00390625" style="136" customWidth="1"/>
  </cols>
  <sheetData>
    <row r="1" spans="1:11" ht="39.75" customHeight="1">
      <c r="A1" s="125" t="s">
        <v>203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s="64" customFormat="1" ht="18.75" customHeight="1">
      <c r="A2" s="69"/>
      <c r="B2" s="70"/>
      <c r="C2" s="71"/>
      <c r="D2" s="71"/>
      <c r="E2" s="71"/>
      <c r="F2" s="71"/>
      <c r="G2" s="71"/>
      <c r="H2" s="71"/>
      <c r="I2" s="86"/>
      <c r="J2" s="129" t="s">
        <v>0</v>
      </c>
      <c r="K2" s="129"/>
    </row>
    <row r="3" spans="1:11" s="65" customFormat="1" ht="26.25" customHeight="1">
      <c r="A3" s="126" t="s">
        <v>20</v>
      </c>
      <c r="B3" s="126"/>
      <c r="C3" s="126" t="s">
        <v>199</v>
      </c>
      <c r="D3" s="126"/>
      <c r="E3" s="126"/>
      <c r="F3" s="126" t="s">
        <v>200</v>
      </c>
      <c r="G3" s="126"/>
      <c r="H3" s="126"/>
      <c r="I3" s="138" t="s">
        <v>201</v>
      </c>
      <c r="J3" s="138"/>
      <c r="K3" s="138"/>
    </row>
    <row r="4" spans="1:11" s="65" customFormat="1" ht="26.25" customHeight="1">
      <c r="A4" s="108" t="s">
        <v>24</v>
      </c>
      <c r="B4" s="109" t="s">
        <v>25</v>
      </c>
      <c r="C4" s="73" t="s">
        <v>26</v>
      </c>
      <c r="D4" s="73" t="s">
        <v>27</v>
      </c>
      <c r="E4" s="73" t="s">
        <v>28</v>
      </c>
      <c r="F4" s="73" t="s">
        <v>26</v>
      </c>
      <c r="G4" s="73" t="s">
        <v>27</v>
      </c>
      <c r="H4" s="73" t="s">
        <v>28</v>
      </c>
      <c r="I4" s="73" t="s">
        <v>26</v>
      </c>
      <c r="J4" s="73" t="s">
        <v>27</v>
      </c>
      <c r="K4" s="73" t="s">
        <v>28</v>
      </c>
    </row>
    <row r="5" spans="1:11" s="64" customFormat="1" ht="26.25" customHeight="1">
      <c r="A5" s="76"/>
      <c r="B5" s="77" t="s">
        <v>202</v>
      </c>
      <c r="C5" s="137"/>
      <c r="D5" s="137"/>
      <c r="E5" s="137"/>
      <c r="F5" s="137"/>
      <c r="G5" s="137"/>
      <c r="H5" s="137"/>
      <c r="I5" s="139"/>
      <c r="J5" s="139"/>
      <c r="K5" s="139"/>
    </row>
    <row r="6" spans="1:11" s="64" customFormat="1" ht="26.25" customHeight="1">
      <c r="A6" s="140" t="s">
        <v>55</v>
      </c>
      <c r="B6" s="140"/>
      <c r="C6" s="137"/>
      <c r="D6" s="137"/>
      <c r="E6" s="137"/>
      <c r="F6" s="137"/>
      <c r="G6" s="137"/>
      <c r="H6" s="137"/>
      <c r="I6" s="139"/>
      <c r="J6" s="139"/>
      <c r="K6" s="139"/>
    </row>
    <row r="7" ht="19.5" customHeight="1"/>
    <row r="8" ht="19.5" customHeight="1">
      <c r="A8" s="66"/>
    </row>
    <row r="9" ht="19.5" customHeight="1">
      <c r="A9" s="66"/>
    </row>
  </sheetData>
  <mergeCells count="7">
    <mergeCell ref="A6:B6"/>
    <mergeCell ref="A1:K1"/>
    <mergeCell ref="J2:K2"/>
    <mergeCell ref="A3:B3"/>
    <mergeCell ref="C3:E3"/>
    <mergeCell ref="F3:H3"/>
    <mergeCell ref="I3: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2018-05-10T02:14:51Z</cp:lastPrinted>
  <dcterms:created xsi:type="dcterms:W3CDTF">2017-01-20T02:16:28Z</dcterms:created>
  <dcterms:modified xsi:type="dcterms:W3CDTF">2019-01-25T07:08:16Z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