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5" activeTab="7"/>
  </bookViews>
  <sheets>
    <sheet name="收支预算总表" sheetId="1" r:id="rId1"/>
    <sheet name="收入预算总表" sheetId="2" r:id="rId2"/>
    <sheet name="支出预算总表" sheetId="3" r:id="rId3"/>
    <sheet name="财政拨款收支总表" sheetId="4" r:id="rId4"/>
    <sheet name="一般公共预算支出预算表" sheetId="5" r:id="rId5"/>
    <sheet name="一般公共预算基本支出表" sheetId="6" r:id="rId6"/>
    <sheet name="三公经费支出预算表2" sheetId="7" r:id="rId7"/>
    <sheet name="政府性基金预算支出表" sheetId="8" r:id="rId8"/>
    <sheet name="公共预算总表（经济分类）" sheetId="9" r:id="rId9"/>
  </sheets>
  <definedNames>
    <definedName name="_xlnm.Print_Titles" localSheetId="0">'收支预算总表'!$1:$7</definedName>
    <definedName name="_xlnm.Print_Titles" localSheetId="4">'一般公共预算支出预算表'!$1:$6</definedName>
    <definedName name="_xlnm.Print_Titles" localSheetId="5">'一般公共预算基本支出表'!$1:$7</definedName>
    <definedName name="_xlnm.Print_Titles" localSheetId="6">'三公经费支出预算表2'!$1:$3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<sst xmlns="http://schemas.openxmlformats.org/spreadsheetml/2006/main" count="618" uniqueCount="190">
  <si>
    <t>附表1</t>
  </si>
  <si>
    <t>2018年收支总表</t>
  </si>
  <si>
    <t>单位：千元</t>
  </si>
  <si>
    <t>收         入</t>
  </si>
  <si>
    <t>支        出</t>
  </si>
  <si>
    <t>支                      出</t>
  </si>
  <si>
    <t>项    目</t>
  </si>
  <si>
    <t>2018年预算</t>
  </si>
  <si>
    <t>按支出项目类别</t>
  </si>
  <si>
    <t>支出功能分类</t>
  </si>
  <si>
    <t>支出经济分类</t>
  </si>
  <si>
    <t>一、公共财政预算</t>
  </si>
  <si>
    <t>一、基本支出</t>
  </si>
  <si>
    <t>一、一般公共服务</t>
  </si>
  <si>
    <t>一、工资福利支出</t>
  </si>
  <si>
    <t xml:space="preserve">      经费拨款</t>
  </si>
  <si>
    <t xml:space="preserve">      工资福利支出</t>
  </si>
  <si>
    <t>二、商品和服务支出</t>
  </si>
  <si>
    <t xml:space="preserve">      纳入预算管理的行政性收费安排的拨款</t>
  </si>
  <si>
    <t xml:space="preserve">      商品和服务支出</t>
  </si>
  <si>
    <t>六、科学技术</t>
  </si>
  <si>
    <t>三、对个人和家庭的补助</t>
  </si>
  <si>
    <t xml:space="preserve">      罚没收入安排的拨款</t>
  </si>
  <si>
    <t xml:space="preserve">      对个人和家庭的补助</t>
  </si>
  <si>
    <t>七、文化体育与传媒</t>
  </si>
  <si>
    <t>四、转移性支付</t>
  </si>
  <si>
    <t xml:space="preserve">      专项收入安排的拨款</t>
  </si>
  <si>
    <t>二、项目支出</t>
  </si>
  <si>
    <t>八、社会保障和就业</t>
  </si>
  <si>
    <t>五、债务利息及费用</t>
  </si>
  <si>
    <t xml:space="preserve">      国有资源资产有偿使用收入安排的拨款</t>
  </si>
  <si>
    <t xml:space="preserve">     经常性项目支出</t>
  </si>
  <si>
    <t>......</t>
  </si>
  <si>
    <t>六、资本性支出（基本建设）</t>
  </si>
  <si>
    <t>二、财政专户拨款</t>
  </si>
  <si>
    <t xml:space="preserve">       培训费</t>
  </si>
  <si>
    <t>十三、农林水事务</t>
  </si>
  <si>
    <t>七、资本性支出</t>
  </si>
  <si>
    <t>三、政府性基金收入</t>
  </si>
  <si>
    <t xml:space="preserve">       会议费</t>
  </si>
  <si>
    <t>八、对企业补助（基本建设）</t>
  </si>
  <si>
    <t>四、事业单位经营收入</t>
  </si>
  <si>
    <t xml:space="preserve">       维修费</t>
  </si>
  <si>
    <t>二十、住房保障支出</t>
  </si>
  <si>
    <t>九、对企业补助</t>
  </si>
  <si>
    <t>五、其他收入</t>
  </si>
  <si>
    <t xml:space="preserve">       购置费</t>
  </si>
  <si>
    <t>十、对社会保障基金补助</t>
  </si>
  <si>
    <t xml:space="preserve">       其他项目支出</t>
  </si>
  <si>
    <t>十一、其他支出</t>
  </si>
  <si>
    <t xml:space="preserve">     重点项目支出</t>
  </si>
  <si>
    <t>本年收入合计</t>
  </si>
  <si>
    <t>附表2</t>
  </si>
  <si>
    <t>2018年部门收入总表</t>
  </si>
  <si>
    <t>2018年部门支出总表</t>
  </si>
  <si>
    <t>单位代码</t>
  </si>
  <si>
    <t>单位名称</t>
  </si>
  <si>
    <t>总计</t>
  </si>
  <si>
    <t>基  本  支  出</t>
  </si>
  <si>
    <t>项  目  支  出</t>
  </si>
  <si>
    <t>小   计</t>
  </si>
  <si>
    <t>工资福利支出</t>
  </si>
  <si>
    <t>商品服务支出</t>
  </si>
  <si>
    <t>对个人和家庭的补助支出</t>
  </si>
  <si>
    <t>小计</t>
  </si>
  <si>
    <t>经常性项目</t>
  </si>
  <si>
    <t>重点性项目</t>
  </si>
  <si>
    <t>**</t>
  </si>
  <si>
    <t>306</t>
  </si>
  <si>
    <t>吕梁市农机局</t>
  </si>
  <si>
    <t xml:space="preserve">  306001</t>
  </si>
  <si>
    <t xml:space="preserve">    农机局</t>
  </si>
  <si>
    <t xml:space="preserve">  306002</t>
  </si>
  <si>
    <t xml:space="preserve">    农机研究所</t>
  </si>
  <si>
    <t>附表4</t>
  </si>
  <si>
    <t>2018年财政拨款收支总表</t>
  </si>
  <si>
    <t>附表5</t>
  </si>
  <si>
    <t>2018年一般公共预算支出表</t>
  </si>
  <si>
    <t>预算科目</t>
  </si>
  <si>
    <t>单位-项目类别</t>
  </si>
  <si>
    <t>项目名称</t>
  </si>
  <si>
    <t>经济科目</t>
  </si>
  <si>
    <t>资金来源</t>
  </si>
  <si>
    <t>代码</t>
  </si>
  <si>
    <t>名称</t>
  </si>
  <si>
    <t>一般公共预算</t>
  </si>
  <si>
    <t>经费拨款</t>
  </si>
  <si>
    <t>纳入预算管理的行政事业性收费安排的拨款</t>
  </si>
  <si>
    <t>专项收入安排的拨款</t>
  </si>
  <si>
    <t>财政专户拨款</t>
  </si>
  <si>
    <t>市农机局</t>
  </si>
  <si>
    <t xml:space="preserve">  市农机局</t>
  </si>
  <si>
    <t xml:space="preserve">  基本支出</t>
  </si>
  <si>
    <t xml:space="preserve">    工资福利支出</t>
  </si>
  <si>
    <t>事业运行（农业）</t>
  </si>
  <si>
    <t xml:space="preserve">       基本工资</t>
  </si>
  <si>
    <t>基本工资</t>
  </si>
  <si>
    <t xml:space="preserve">       津贴补贴</t>
  </si>
  <si>
    <t>津贴补贴</t>
  </si>
  <si>
    <t xml:space="preserve">       奖金</t>
  </si>
  <si>
    <t>奖金</t>
  </si>
  <si>
    <t xml:space="preserve">       社会保障缴费</t>
  </si>
  <si>
    <t>社会保障缴费</t>
  </si>
  <si>
    <t xml:space="preserve">       基本养老保险缴费</t>
  </si>
  <si>
    <t>基本养老保险缴费</t>
  </si>
  <si>
    <t xml:space="preserve">       职业年金缴费</t>
  </si>
  <si>
    <t>职业年金缴费</t>
  </si>
  <si>
    <t xml:space="preserve">       职工基本医疗保险缴费</t>
  </si>
  <si>
    <t>职工基本医疗保险缴费</t>
  </si>
  <si>
    <t xml:space="preserve">       公务员医疗补助</t>
  </si>
  <si>
    <t>公务员医疗补助</t>
  </si>
  <si>
    <t xml:space="preserve">       其他工资福利支出</t>
  </si>
  <si>
    <t>其他工资福利支出</t>
  </si>
  <si>
    <t>住房公积金</t>
  </si>
  <si>
    <t xml:space="preserve">       住房公积金</t>
  </si>
  <si>
    <t xml:space="preserve">    对个人和家庭的补助</t>
  </si>
  <si>
    <t>未归口管理的行政单位离退休</t>
  </si>
  <si>
    <t xml:space="preserve">       离休费</t>
  </si>
  <si>
    <t>离休费</t>
  </si>
  <si>
    <t xml:space="preserve">       退休费</t>
  </si>
  <si>
    <t>退休费</t>
  </si>
  <si>
    <t xml:space="preserve">       遗属补助</t>
  </si>
  <si>
    <t>遗属补助</t>
  </si>
  <si>
    <t xml:space="preserve">       抚恤金</t>
  </si>
  <si>
    <t>抚恤金</t>
  </si>
  <si>
    <t xml:space="preserve">       独生子女费</t>
  </si>
  <si>
    <t>独生子女费</t>
  </si>
  <si>
    <t xml:space="preserve">       其他对个人和家庭补支出</t>
  </si>
  <si>
    <t>其他对个人和家庭补支出</t>
  </si>
  <si>
    <t xml:space="preserve">    商品和服务支出</t>
  </si>
  <si>
    <t xml:space="preserve">       一般公务费</t>
  </si>
  <si>
    <t>一般公务费</t>
  </si>
  <si>
    <t xml:space="preserve">       取暖费（公用）</t>
  </si>
  <si>
    <t>取暖费（公用）</t>
  </si>
  <si>
    <t xml:space="preserve">       交通费</t>
  </si>
  <si>
    <t>交通费</t>
  </si>
  <si>
    <t xml:space="preserve">       福利费</t>
  </si>
  <si>
    <t>福利费</t>
  </si>
  <si>
    <t xml:space="preserve"> 福利费</t>
  </si>
  <si>
    <t xml:space="preserve">       其他商品和服务支出</t>
  </si>
  <si>
    <t>其他商品和服务支出</t>
  </si>
  <si>
    <t xml:space="preserve">       公务交通补贴</t>
  </si>
  <si>
    <t>公务交通补贴</t>
  </si>
  <si>
    <t xml:space="preserve">  项目支出</t>
  </si>
  <si>
    <t>一般行政管理事务（农业）</t>
  </si>
  <si>
    <t xml:space="preserve">    经常性项目支出</t>
  </si>
  <si>
    <t>会议费</t>
  </si>
  <si>
    <t>农机化工作经费</t>
  </si>
  <si>
    <t>购置费</t>
  </si>
  <si>
    <t>农机安全生产工作费</t>
  </si>
  <si>
    <t>农机监管工作费</t>
  </si>
  <si>
    <t>市农机研究所</t>
  </si>
  <si>
    <t>其他科学技术管理事务支出</t>
  </si>
  <si>
    <t>科研经费</t>
  </si>
  <si>
    <t>农业机械质量调查工作经费</t>
  </si>
  <si>
    <t>办公设备购置</t>
  </si>
  <si>
    <t>附表6</t>
  </si>
  <si>
    <t>2018年一般公共预算基本支出表</t>
  </si>
  <si>
    <t>附表7</t>
  </si>
  <si>
    <t>2018年一般公共预算“三公”经费和会议费支出预算总表</t>
  </si>
  <si>
    <t>经费类型</t>
  </si>
  <si>
    <t>经费来源</t>
  </si>
  <si>
    <t>2018年三公费费和会议费</t>
  </si>
  <si>
    <t>政府性基金</t>
  </si>
  <si>
    <t>事业单位经营收入</t>
  </si>
  <si>
    <t>其他收入</t>
  </si>
  <si>
    <t>罚没收入安排的拨款</t>
  </si>
  <si>
    <t>国有资源资产有偿使用收入安排的拨款</t>
  </si>
  <si>
    <t xml:space="preserve">  农机局</t>
  </si>
  <si>
    <t>因公出国（境）费</t>
  </si>
  <si>
    <t>年初预算</t>
  </si>
  <si>
    <t>公务用车购置和运行费</t>
  </si>
  <si>
    <t xml:space="preserve">     公务用车购置费</t>
  </si>
  <si>
    <t xml:space="preserve">     公务用车运行费</t>
  </si>
  <si>
    <t>公务接待费</t>
  </si>
  <si>
    <t xml:space="preserve">  市农机研究所</t>
  </si>
  <si>
    <t>附表8</t>
  </si>
  <si>
    <t>2018年政府性基金预算支出表</t>
  </si>
  <si>
    <t>附表9</t>
  </si>
  <si>
    <t>2018年公共预算总表(经济分类)</t>
  </si>
  <si>
    <t>商品和服务支出</t>
  </si>
  <si>
    <t>转移性支出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</si>
  <si>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</si>
  <si>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</si>
  <si>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</si>
  <si>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</si>
  <si>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</si>
  <si>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</si>
  <si>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</si>
  <si>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 xml:space="preserve">  农机研究所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</si>
</sst>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30"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楷体_GB2312"/>
      <family val="3"/>
    </font>
    <font>
      <b/>
      <sz val="16"/>
      <name val="宋体"/>
      <family val="0"/>
    </font>
    <font>
      <sz val="14"/>
      <name val="楷体_GB2312"/>
      <family val="3"/>
    </font>
    <font>
      <b/>
      <sz val="2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7" fillId="2" borderId="5" applyNumberFormat="0" applyAlignment="0" applyProtection="0"/>
    <xf numFmtId="0" fontId="18" fillId="2" borderId="1" applyNumberFormat="0" applyAlignment="0" applyProtection="0"/>
    <xf numFmtId="0" fontId="28" fillId="8" borderId="6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9" fillId="0" borderId="8" applyNumberFormat="0" applyFill="0" applyAlignment="0" applyProtection="0"/>
    <xf numFmtId="0" fontId="20" fillId="9" borderId="0" applyNumberFormat="0" applyBorder="0" applyAlignment="0" applyProtection="0"/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2" fillId="2" borderId="0" xfId="0" applyNumberFormat="1" applyFont="1" applyFill="1" applyAlignment="1" applyProtection="1">
      <alignment horizontal="left" vertical="center"/>
      <protection/>
    </xf>
    <xf numFmtId="176" fontId="2" fillId="0" borderId="0" xfId="0" applyNumberFormat="1" applyFont="1" applyAlignment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76" fontId="0" fillId="0" borderId="9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R15" sqref="R15"/>
    </sheetView>
  </sheetViews>
  <sheetFormatPr defaultColWidth="6.875" defaultRowHeight="12.75" customHeight="1"/>
  <cols>
    <col min="1" max="1" width="20.75390625" style="0" customWidth="1"/>
    <col min="2" max="2" width="10.125" style="0" customWidth="1"/>
    <col min="3" max="3" width="21.375" style="0" customWidth="1"/>
    <col min="4" max="4" width="9.75390625" style="0" customWidth="1"/>
    <col min="5" max="5" width="20.375" style="0" customWidth="1"/>
    <col min="6" max="6" width="11.125" style="0" customWidth="1"/>
    <col min="7" max="7" width="17.875" style="0" customWidth="1"/>
    <col min="8" max="8" width="10.375" style="0" customWidth="1"/>
  </cols>
  <sheetData>
    <row r="1" ht="20.25" customHeight="1">
      <c r="A1" s="28" t="s">
        <v>0</v>
      </c>
    </row>
    <row r="2" spans="1:8" ht="27" customHeight="1">
      <c r="A2" s="86" t="s">
        <v>1</v>
      </c>
      <c r="B2" s="87"/>
      <c r="C2" s="87"/>
      <c r="D2" s="87"/>
      <c r="E2" s="87"/>
      <c r="F2" s="87"/>
      <c r="G2" s="87"/>
      <c r="H2" s="87"/>
    </row>
    <row r="3" ht="12" customHeight="1" hidden="1">
      <c r="A3" s="18"/>
    </row>
    <row r="4" spans="1:8" ht="20.25" customHeight="1">
      <c r="A4" s="27"/>
      <c r="B4" s="65"/>
      <c r="C4" s="65"/>
      <c r="D4" s="27"/>
      <c r="E4" s="27"/>
      <c r="F4" s="27"/>
      <c r="G4" s="27"/>
      <c r="H4" s="66" t="s">
        <v>2</v>
      </c>
    </row>
    <row r="5" spans="1:8" ht="9" customHeight="1">
      <c r="A5" s="27"/>
      <c r="B5" s="65"/>
      <c r="C5" s="65"/>
      <c r="D5" s="27"/>
      <c r="E5" s="27"/>
      <c r="F5" s="27"/>
      <c r="G5" s="27"/>
      <c r="H5" s="67"/>
    </row>
    <row r="6" spans="1:8" ht="18" customHeight="1">
      <c r="A6" s="68" t="s">
        <v>3</v>
      </c>
      <c r="B6" s="69"/>
      <c r="C6" s="68" t="s">
        <v>4</v>
      </c>
      <c r="D6" s="69"/>
      <c r="E6" s="69" t="s">
        <v>5</v>
      </c>
      <c r="F6" s="69"/>
      <c r="G6" s="69"/>
      <c r="H6" s="69"/>
    </row>
    <row r="7" spans="1:8" ht="21.75" customHeight="1">
      <c r="A7" s="70" t="s">
        <v>6</v>
      </c>
      <c r="B7" s="71" t="s">
        <v>7</v>
      </c>
      <c r="C7" s="70" t="s">
        <v>8</v>
      </c>
      <c r="D7" s="71" t="s">
        <v>7</v>
      </c>
      <c r="E7" s="71" t="s">
        <v>9</v>
      </c>
      <c r="F7" s="71" t="s">
        <v>7</v>
      </c>
      <c r="G7" s="71" t="s">
        <v>10</v>
      </c>
      <c r="H7" s="71" t="s">
        <v>7</v>
      </c>
    </row>
    <row r="8" spans="1:8" ht="20.25" customHeight="1">
      <c r="A8" s="72" t="s">
        <v>11</v>
      </c>
      <c r="B8" s="73">
        <f>B9</f>
        <v>6810.46</v>
      </c>
      <c r="C8" s="72" t="s">
        <v>12</v>
      </c>
      <c r="D8" s="11">
        <f>D9+D10+D11</f>
        <v>6385.46</v>
      </c>
      <c r="E8" s="72" t="s">
        <v>13</v>
      </c>
      <c r="F8" s="11"/>
      <c r="G8" s="74" t="s">
        <v>14</v>
      </c>
      <c r="H8" s="11">
        <v>5526.84</v>
      </c>
    </row>
    <row r="9" spans="1:9" ht="16.5" customHeight="1">
      <c r="A9" s="72" t="s">
        <v>15</v>
      </c>
      <c r="B9" s="11">
        <v>6810.46</v>
      </c>
      <c r="C9" s="74" t="s">
        <v>16</v>
      </c>
      <c r="D9" s="11">
        <v>5526.84</v>
      </c>
      <c r="E9" s="72"/>
      <c r="F9" s="11"/>
      <c r="G9" s="72" t="s">
        <v>17</v>
      </c>
      <c r="H9" s="11">
        <v>975.63</v>
      </c>
      <c r="I9" s="18"/>
    </row>
    <row r="10" spans="1:9" ht="27" customHeight="1">
      <c r="A10" s="74" t="s">
        <v>18</v>
      </c>
      <c r="B10" s="11"/>
      <c r="C10" s="72" t="s">
        <v>19</v>
      </c>
      <c r="D10" s="11">
        <v>570.63</v>
      </c>
      <c r="E10" s="72" t="s">
        <v>20</v>
      </c>
      <c r="F10" s="11">
        <v>1734.77</v>
      </c>
      <c r="G10" s="72" t="s">
        <v>21</v>
      </c>
      <c r="H10" s="11">
        <v>287.99</v>
      </c>
      <c r="I10" s="18"/>
    </row>
    <row r="11" spans="1:9" ht="21.75" customHeight="1">
      <c r="A11" s="74" t="s">
        <v>22</v>
      </c>
      <c r="B11" s="11"/>
      <c r="C11" s="72" t="s">
        <v>23</v>
      </c>
      <c r="D11" s="11">
        <v>287.99</v>
      </c>
      <c r="E11" s="72" t="s">
        <v>24</v>
      </c>
      <c r="F11" s="11"/>
      <c r="G11" s="72" t="s">
        <v>25</v>
      </c>
      <c r="H11" s="11"/>
      <c r="I11" s="18"/>
    </row>
    <row r="12" spans="1:10" ht="26.25" customHeight="1">
      <c r="A12" s="74" t="s">
        <v>26</v>
      </c>
      <c r="B12" s="11"/>
      <c r="C12" s="72" t="s">
        <v>27</v>
      </c>
      <c r="D12" s="11">
        <v>425</v>
      </c>
      <c r="E12" s="72" t="s">
        <v>28</v>
      </c>
      <c r="F12" s="11">
        <v>91.54</v>
      </c>
      <c r="G12" s="72" t="s">
        <v>29</v>
      </c>
      <c r="H12" s="11"/>
      <c r="I12" s="18"/>
      <c r="J12" s="18"/>
    </row>
    <row r="13" spans="1:10" ht="27.75" customHeight="1">
      <c r="A13" s="74" t="s">
        <v>30</v>
      </c>
      <c r="B13" s="11"/>
      <c r="C13" s="72" t="s">
        <v>31</v>
      </c>
      <c r="D13" s="11">
        <v>425</v>
      </c>
      <c r="E13" s="75" t="s">
        <v>32</v>
      </c>
      <c r="F13" s="75"/>
      <c r="G13" s="72" t="s">
        <v>33</v>
      </c>
      <c r="H13" s="11"/>
      <c r="I13" s="18"/>
      <c r="J13" s="18"/>
    </row>
    <row r="14" spans="1:9" ht="20.25" customHeight="1">
      <c r="A14" s="74" t="s">
        <v>34</v>
      </c>
      <c r="B14" s="11"/>
      <c r="C14" s="72" t="s">
        <v>35</v>
      </c>
      <c r="D14" s="11"/>
      <c r="E14" s="72" t="s">
        <v>36</v>
      </c>
      <c r="F14" s="11">
        <v>4578.77</v>
      </c>
      <c r="G14" s="72" t="s">
        <v>37</v>
      </c>
      <c r="H14" s="11">
        <v>20</v>
      </c>
      <c r="I14" s="18"/>
    </row>
    <row r="15" spans="1:9" ht="24" customHeight="1">
      <c r="A15" s="72" t="s">
        <v>38</v>
      </c>
      <c r="B15" s="11"/>
      <c r="C15" s="72" t="s">
        <v>39</v>
      </c>
      <c r="D15" s="11">
        <v>25</v>
      </c>
      <c r="E15" s="72" t="s">
        <v>32</v>
      </c>
      <c r="F15" s="11"/>
      <c r="G15" s="72" t="s">
        <v>40</v>
      </c>
      <c r="H15" s="11"/>
      <c r="I15" s="18"/>
    </row>
    <row r="16" spans="1:9" ht="20.25" customHeight="1">
      <c r="A16" s="72" t="s">
        <v>41</v>
      </c>
      <c r="B16" s="11"/>
      <c r="C16" s="72" t="s">
        <v>42</v>
      </c>
      <c r="D16" s="11"/>
      <c r="E16" s="76" t="s">
        <v>43</v>
      </c>
      <c r="F16" s="73">
        <v>405.38</v>
      </c>
      <c r="G16" s="72" t="s">
        <v>44</v>
      </c>
      <c r="H16" s="11"/>
      <c r="I16" s="18"/>
    </row>
    <row r="17" spans="1:9" ht="20.25" customHeight="1">
      <c r="A17" s="72" t="s">
        <v>45</v>
      </c>
      <c r="B17" s="11"/>
      <c r="C17" s="72" t="s">
        <v>46</v>
      </c>
      <c r="D17" s="11">
        <v>30</v>
      </c>
      <c r="E17" s="72" t="s">
        <v>32</v>
      </c>
      <c r="F17" s="11"/>
      <c r="G17" s="72" t="s">
        <v>47</v>
      </c>
      <c r="H17" s="11"/>
      <c r="I17" s="18"/>
    </row>
    <row r="18" spans="1:9" ht="20.25" customHeight="1">
      <c r="A18" s="74"/>
      <c r="B18" s="11"/>
      <c r="C18" s="72" t="s">
        <v>48</v>
      </c>
      <c r="D18" s="11">
        <v>370</v>
      </c>
      <c r="E18" s="72"/>
      <c r="F18" s="11"/>
      <c r="G18" s="72" t="s">
        <v>49</v>
      </c>
      <c r="H18" s="11"/>
      <c r="I18" s="18"/>
    </row>
    <row r="19" spans="1:8" ht="20.25" customHeight="1">
      <c r="A19" s="74"/>
      <c r="B19" s="11"/>
      <c r="C19" s="72" t="s">
        <v>50</v>
      </c>
      <c r="D19" s="11"/>
      <c r="E19" s="72"/>
      <c r="F19" s="11"/>
      <c r="G19" s="72"/>
      <c r="H19" s="11"/>
    </row>
    <row r="20" spans="1:8" ht="17.25" customHeight="1">
      <c r="A20" s="71"/>
      <c r="B20" s="11"/>
      <c r="C20" s="70"/>
      <c r="D20" s="77"/>
      <c r="E20" s="72"/>
      <c r="F20" s="78"/>
      <c r="G20" s="70"/>
      <c r="H20" s="11"/>
    </row>
    <row r="21" spans="1:8" ht="17.25" customHeight="1">
      <c r="A21" s="71" t="s">
        <v>51</v>
      </c>
      <c r="B21" s="11">
        <f>B8</f>
        <v>6810.46</v>
      </c>
      <c r="C21" s="70" t="s">
        <v>51</v>
      </c>
      <c r="D21" s="77">
        <f>D8+D12</f>
        <v>6810.46</v>
      </c>
      <c r="E21" s="70" t="s">
        <v>51</v>
      </c>
      <c r="F21" s="11">
        <f>F10+F12+F14+F16</f>
        <v>6810.46</v>
      </c>
      <c r="G21" s="70" t="s">
        <v>51</v>
      </c>
      <c r="H21" s="11">
        <f>SUM(H8:H20)</f>
        <v>6810.46</v>
      </c>
    </row>
    <row r="22" ht="12.75" customHeight="1">
      <c r="F22" s="18"/>
    </row>
    <row r="23" ht="12.75" customHeight="1">
      <c r="F23" s="18"/>
    </row>
    <row r="24" ht="12.75" customHeight="1">
      <c r="F24" s="18"/>
    </row>
  </sheetData>
  <sheetProtection/>
  <printOptions/>
  <pageMargins left="0.75" right="0.75" top="1" bottom="1" header="0.51" footer="0.51"/>
  <pageSetup horizontalDpi="600" verticalDpi="600" orientation="landscape" paperSize="9"/>
  <headerFooter scaleWithDoc="0" alignWithMargins="0">
    <oddFooter>&amp;C—5—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M13" sqref="M13"/>
    </sheetView>
  </sheetViews>
  <sheetFormatPr defaultColWidth="6.875" defaultRowHeight="12.75" customHeight="1"/>
  <cols>
    <col min="1" max="1" width="20.75390625" style="0" customWidth="1"/>
    <col min="2" max="2" width="10.125" style="0" customWidth="1"/>
    <col min="3" max="3" width="21.375" style="0" customWidth="1"/>
    <col min="4" max="4" width="9.75390625" style="0" customWidth="1"/>
    <col min="5" max="5" width="20.375" style="0" customWidth="1"/>
    <col min="6" max="6" width="11.125" style="0" customWidth="1"/>
    <col min="7" max="7" width="17.875" style="0" customWidth="1"/>
    <col min="8" max="8" width="10.375" style="0" customWidth="1"/>
  </cols>
  <sheetData>
    <row r="1" ht="20.25" customHeight="1">
      <c r="A1" s="28" t="s">
        <v>52</v>
      </c>
    </row>
    <row r="2" spans="1:8" ht="27" customHeight="1">
      <c r="A2" s="64" t="s">
        <v>53</v>
      </c>
      <c r="B2" s="64"/>
      <c r="C2" s="64"/>
      <c r="D2" s="64"/>
      <c r="E2" s="64"/>
      <c r="F2" s="64"/>
      <c r="G2" s="64"/>
      <c r="H2" s="64"/>
    </row>
    <row r="3" ht="12" customHeight="1" hidden="1">
      <c r="A3" s="18"/>
    </row>
    <row r="4" spans="1:8" ht="13.5" customHeight="1">
      <c r="A4" s="27"/>
      <c r="B4" s="65"/>
      <c r="C4" s="65"/>
      <c r="D4" s="27"/>
      <c r="E4" s="27"/>
      <c r="F4" s="27"/>
      <c r="G4" s="27"/>
      <c r="H4" s="66" t="s">
        <v>2</v>
      </c>
    </row>
    <row r="5" spans="1:8" ht="9" customHeight="1">
      <c r="A5" s="27"/>
      <c r="B5" s="65"/>
      <c r="C5" s="65"/>
      <c r="D5" s="27"/>
      <c r="E5" s="27"/>
      <c r="F5" s="27"/>
      <c r="G5" s="27"/>
      <c r="H5" s="67"/>
    </row>
    <row r="6" spans="1:8" ht="18" customHeight="1">
      <c r="A6" s="79" t="s">
        <v>3</v>
      </c>
      <c r="B6" s="80"/>
      <c r="C6" s="79" t="s">
        <v>3</v>
      </c>
      <c r="D6" s="80"/>
      <c r="E6" s="81" t="s">
        <v>3</v>
      </c>
      <c r="F6" s="82"/>
      <c r="G6" s="82"/>
      <c r="H6" s="83"/>
    </row>
    <row r="7" spans="1:8" ht="21.75" customHeight="1">
      <c r="A7" s="70" t="s">
        <v>6</v>
      </c>
      <c r="B7" s="71" t="s">
        <v>7</v>
      </c>
      <c r="C7" s="70" t="s">
        <v>8</v>
      </c>
      <c r="D7" s="71" t="s">
        <v>7</v>
      </c>
      <c r="E7" s="71" t="s">
        <v>9</v>
      </c>
      <c r="F7" s="71" t="s">
        <v>7</v>
      </c>
      <c r="G7" s="71" t="s">
        <v>10</v>
      </c>
      <c r="H7" s="71" t="s">
        <v>7</v>
      </c>
    </row>
    <row r="8" spans="1:8" ht="20.25" customHeight="1">
      <c r="A8" s="72" t="s">
        <v>11</v>
      </c>
      <c r="B8" s="73">
        <f>B9</f>
        <v>6810.46</v>
      </c>
      <c r="C8" s="72" t="s">
        <v>12</v>
      </c>
      <c r="D8" s="11">
        <f>D9+D10+D11</f>
        <v>6385.46</v>
      </c>
      <c r="E8" s="72" t="s">
        <v>13</v>
      </c>
      <c r="F8" s="11"/>
      <c r="G8" s="74" t="s">
        <v>14</v>
      </c>
      <c r="H8" s="11">
        <v>5526.84</v>
      </c>
    </row>
    <row r="9" spans="1:9" ht="16.5" customHeight="1">
      <c r="A9" s="72" t="s">
        <v>15</v>
      </c>
      <c r="B9" s="11">
        <v>6810.46</v>
      </c>
      <c r="C9" s="74" t="s">
        <v>16</v>
      </c>
      <c r="D9" s="11">
        <v>5526.84</v>
      </c>
      <c r="E9" s="72"/>
      <c r="F9" s="11"/>
      <c r="G9" s="72" t="s">
        <v>17</v>
      </c>
      <c r="H9" s="11">
        <v>975.63</v>
      </c>
      <c r="I9" s="18"/>
    </row>
    <row r="10" spans="1:9" ht="27" customHeight="1">
      <c r="A10" s="74" t="s">
        <v>18</v>
      </c>
      <c r="B10" s="11"/>
      <c r="C10" s="72" t="s">
        <v>19</v>
      </c>
      <c r="D10" s="11">
        <v>570.63</v>
      </c>
      <c r="E10" s="72" t="s">
        <v>20</v>
      </c>
      <c r="F10" s="11">
        <v>1734.77</v>
      </c>
      <c r="G10" s="72" t="s">
        <v>21</v>
      </c>
      <c r="H10" s="11">
        <v>287.99</v>
      </c>
      <c r="I10" s="18"/>
    </row>
    <row r="11" spans="1:9" ht="21.75" customHeight="1">
      <c r="A11" s="74" t="s">
        <v>22</v>
      </c>
      <c r="B11" s="11"/>
      <c r="C11" s="72" t="s">
        <v>23</v>
      </c>
      <c r="D11" s="11">
        <v>287.99</v>
      </c>
      <c r="E11" s="72" t="s">
        <v>24</v>
      </c>
      <c r="F11" s="11"/>
      <c r="G11" s="72" t="s">
        <v>25</v>
      </c>
      <c r="H11" s="11"/>
      <c r="I11" s="18"/>
    </row>
    <row r="12" spans="1:10" ht="26.25" customHeight="1">
      <c r="A12" s="74" t="s">
        <v>26</v>
      </c>
      <c r="B12" s="11"/>
      <c r="C12" s="72" t="s">
        <v>27</v>
      </c>
      <c r="D12" s="11">
        <v>425</v>
      </c>
      <c r="E12" s="72" t="s">
        <v>28</v>
      </c>
      <c r="F12" s="11">
        <v>91.54</v>
      </c>
      <c r="G12" s="72" t="s">
        <v>29</v>
      </c>
      <c r="H12" s="11"/>
      <c r="I12" s="18"/>
      <c r="J12" s="18"/>
    </row>
    <row r="13" spans="1:10" ht="27.75" customHeight="1">
      <c r="A13" s="74" t="s">
        <v>30</v>
      </c>
      <c r="B13" s="11"/>
      <c r="C13" s="72" t="s">
        <v>31</v>
      </c>
      <c r="D13" s="11">
        <v>425</v>
      </c>
      <c r="E13" s="75" t="s">
        <v>32</v>
      </c>
      <c r="F13" s="75"/>
      <c r="G13" s="72" t="s">
        <v>33</v>
      </c>
      <c r="H13" s="11"/>
      <c r="I13" s="18"/>
      <c r="J13" s="18"/>
    </row>
    <row r="14" spans="1:9" ht="20.25" customHeight="1">
      <c r="A14" s="74" t="s">
        <v>34</v>
      </c>
      <c r="B14" s="11"/>
      <c r="C14" s="72" t="s">
        <v>35</v>
      </c>
      <c r="D14" s="11"/>
      <c r="E14" s="72" t="s">
        <v>36</v>
      </c>
      <c r="F14" s="11">
        <v>4578.77</v>
      </c>
      <c r="G14" s="72" t="s">
        <v>37</v>
      </c>
      <c r="H14" s="11">
        <v>20</v>
      </c>
      <c r="I14" s="18"/>
    </row>
    <row r="15" spans="1:9" ht="24" customHeight="1">
      <c r="A15" s="72" t="s">
        <v>38</v>
      </c>
      <c r="B15" s="11"/>
      <c r="C15" s="72" t="s">
        <v>39</v>
      </c>
      <c r="D15" s="11">
        <v>25</v>
      </c>
      <c r="E15" s="72" t="s">
        <v>32</v>
      </c>
      <c r="F15" s="11"/>
      <c r="G15" s="72" t="s">
        <v>40</v>
      </c>
      <c r="H15" s="11"/>
      <c r="I15" s="18"/>
    </row>
    <row r="16" spans="1:9" ht="20.25" customHeight="1">
      <c r="A16" s="72" t="s">
        <v>41</v>
      </c>
      <c r="B16" s="11"/>
      <c r="C16" s="72" t="s">
        <v>42</v>
      </c>
      <c r="D16" s="11"/>
      <c r="E16" s="76" t="s">
        <v>43</v>
      </c>
      <c r="F16" s="73">
        <v>405.38</v>
      </c>
      <c r="G16" s="72" t="s">
        <v>44</v>
      </c>
      <c r="H16" s="11"/>
      <c r="I16" s="18"/>
    </row>
    <row r="17" spans="1:9" ht="20.25" customHeight="1">
      <c r="A17" s="72" t="s">
        <v>45</v>
      </c>
      <c r="B17" s="11"/>
      <c r="C17" s="72" t="s">
        <v>46</v>
      </c>
      <c r="D17" s="11">
        <v>30</v>
      </c>
      <c r="E17" s="72" t="s">
        <v>32</v>
      </c>
      <c r="F17" s="11"/>
      <c r="G17" s="72" t="s">
        <v>47</v>
      </c>
      <c r="H17" s="11"/>
      <c r="I17" s="18"/>
    </row>
    <row r="18" spans="1:9" ht="20.25" customHeight="1">
      <c r="A18" s="74"/>
      <c r="B18" s="11"/>
      <c r="C18" s="72" t="s">
        <v>48</v>
      </c>
      <c r="D18" s="11">
        <v>370</v>
      </c>
      <c r="E18" s="72"/>
      <c r="F18" s="11"/>
      <c r="G18" s="72" t="s">
        <v>49</v>
      </c>
      <c r="H18" s="11"/>
      <c r="I18" s="18"/>
    </row>
    <row r="19" spans="1:8" ht="20.25" customHeight="1">
      <c r="A19" s="74"/>
      <c r="B19" s="11"/>
      <c r="C19" s="72" t="s">
        <v>50</v>
      </c>
      <c r="D19" s="11"/>
      <c r="E19" s="72"/>
      <c r="F19" s="11"/>
      <c r="G19" s="72"/>
      <c r="H19" s="11"/>
    </row>
    <row r="20" spans="1:8" ht="17.25" customHeight="1">
      <c r="A20" s="72"/>
      <c r="B20" s="11"/>
      <c r="C20" s="72"/>
      <c r="D20" s="84"/>
      <c r="E20" s="72"/>
      <c r="F20" s="11"/>
      <c r="G20" s="70"/>
      <c r="H20" s="85"/>
    </row>
    <row r="21" spans="1:8" ht="17.25" customHeight="1">
      <c r="A21" s="71" t="s">
        <v>51</v>
      </c>
      <c r="B21" s="11">
        <f>B8</f>
        <v>6810.46</v>
      </c>
      <c r="C21" s="70" t="s">
        <v>51</v>
      </c>
      <c r="D21" s="77">
        <f>D8+D12</f>
        <v>6810.46</v>
      </c>
      <c r="E21" s="70" t="s">
        <v>51</v>
      </c>
      <c r="F21" s="11">
        <f>F10+F12+F14+F16</f>
        <v>6810.46</v>
      </c>
      <c r="G21" s="70" t="s">
        <v>51</v>
      </c>
      <c r="H21" s="11">
        <f>SUM(H8:H20)</f>
        <v>6810.46</v>
      </c>
    </row>
    <row r="22" ht="12.75" customHeight="1">
      <c r="F22" s="18"/>
    </row>
    <row r="23" ht="12.75" customHeight="1">
      <c r="F23" s="18"/>
    </row>
    <row r="24" ht="12.75" customHeight="1">
      <c r="F24" s="18"/>
    </row>
  </sheetData>
  <sheetProtection/>
  <mergeCells count="4">
    <mergeCell ref="A2:H2"/>
    <mergeCell ref="A6:B6"/>
    <mergeCell ref="C6:D6"/>
    <mergeCell ref="E6:H6"/>
  </mergeCells>
  <printOptions/>
  <pageMargins left="0.75" right="0.75" top="1" bottom="1" header="0.51" footer="0.51"/>
  <pageSetup horizontalDpi="600" verticalDpi="600" orientation="landscape" paperSize="9"/>
  <headerFooter>
    <oddFooter>&amp;C-6-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workbookViewId="0" topLeftCell="A1">
      <selection activeCell="A2" sqref="A2:J2"/>
    </sheetView>
  </sheetViews>
  <sheetFormatPr defaultColWidth="6.875" defaultRowHeight="12.75" customHeight="1"/>
  <cols>
    <col min="1" max="1" width="11.75390625" style="0" customWidth="1"/>
    <col min="2" max="2" width="15.00390625" style="0" customWidth="1"/>
    <col min="3" max="3" width="14.125" style="0" customWidth="1"/>
    <col min="4" max="4" width="10.25390625" style="0" customWidth="1"/>
    <col min="5" max="5" width="12.00390625" style="0" customWidth="1"/>
    <col min="6" max="6" width="11.375" style="0" customWidth="1"/>
    <col min="7" max="8" width="10.25390625" style="0" customWidth="1"/>
    <col min="9" max="9" width="14.625" style="0" customWidth="1"/>
    <col min="10" max="10" width="12.375" style="0" customWidth="1"/>
    <col min="11" max="11" width="6.75390625" style="0" customWidth="1"/>
  </cols>
  <sheetData>
    <row r="1" spans="1:11" ht="18" customHeight="1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19"/>
    </row>
    <row r="2" spans="1:11" ht="23.25" customHeight="1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19"/>
    </row>
    <row r="3" spans="2:11" ht="18" customHeight="1">
      <c r="B3" s="5"/>
      <c r="C3" s="6"/>
      <c r="D3" s="6"/>
      <c r="E3" s="6"/>
      <c r="F3" s="6"/>
      <c r="G3" s="6"/>
      <c r="H3" s="6"/>
      <c r="I3" s="6"/>
      <c r="J3" s="3" t="s">
        <v>2</v>
      </c>
      <c r="K3" s="20"/>
    </row>
    <row r="4" spans="1:11" ht="18" customHeight="1">
      <c r="A4" s="7" t="s">
        <v>55</v>
      </c>
      <c r="B4" s="7" t="s">
        <v>56</v>
      </c>
      <c r="C4" s="23" t="s">
        <v>57</v>
      </c>
      <c r="D4" s="24" t="s">
        <v>58</v>
      </c>
      <c r="E4" s="24"/>
      <c r="F4" s="24"/>
      <c r="G4" s="24"/>
      <c r="H4" s="24" t="s">
        <v>59</v>
      </c>
      <c r="I4" s="24"/>
      <c r="J4" s="24"/>
      <c r="K4" s="19"/>
    </row>
    <row r="5" spans="1:11" ht="42.75" customHeight="1">
      <c r="A5" s="7"/>
      <c r="B5" s="7"/>
      <c r="C5" s="23"/>
      <c r="D5" s="25" t="s">
        <v>60</v>
      </c>
      <c r="E5" s="23" t="s">
        <v>61</v>
      </c>
      <c r="F5" s="23" t="s">
        <v>62</v>
      </c>
      <c r="G5" s="23" t="s">
        <v>63</v>
      </c>
      <c r="H5" s="23" t="s">
        <v>64</v>
      </c>
      <c r="I5" s="23" t="s">
        <v>65</v>
      </c>
      <c r="J5" s="23" t="s">
        <v>66</v>
      </c>
      <c r="K5" s="19"/>
    </row>
    <row r="6" spans="1:11" ht="18" customHeight="1">
      <c r="A6" s="8" t="s">
        <v>67</v>
      </c>
      <c r="B6" s="8" t="s">
        <v>67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26">
        <v>6</v>
      </c>
      <c r="I6" s="26">
        <v>7</v>
      </c>
      <c r="J6" s="26">
        <v>8</v>
      </c>
      <c r="K6" s="20"/>
    </row>
    <row r="7" spans="1:11" ht="18" customHeight="1">
      <c r="A7" s="10" t="s">
        <v>68</v>
      </c>
      <c r="B7" s="10" t="s">
        <v>69</v>
      </c>
      <c r="C7" s="11">
        <f>D7+H7</f>
        <v>6810.46</v>
      </c>
      <c r="D7" s="11">
        <f>E7+F7+G7</f>
        <v>6385.46</v>
      </c>
      <c r="E7" s="11">
        <f>E8+E9</f>
        <v>5526.84</v>
      </c>
      <c r="F7" s="11">
        <f>F8+F9</f>
        <v>570.63</v>
      </c>
      <c r="G7" s="11">
        <f>G8+G9</f>
        <v>287.99</v>
      </c>
      <c r="H7" s="11">
        <f>I7+J7</f>
        <v>425</v>
      </c>
      <c r="I7" s="11">
        <f>I8+I9</f>
        <v>425</v>
      </c>
      <c r="J7" s="11"/>
      <c r="K7" s="20"/>
    </row>
    <row r="8" spans="1:11" ht="18" customHeight="1">
      <c r="A8" s="13" t="s">
        <v>70</v>
      </c>
      <c r="B8" s="13" t="s">
        <v>71</v>
      </c>
      <c r="C8" s="11">
        <f>D8+H8</f>
        <v>4949.15</v>
      </c>
      <c r="D8" s="11">
        <f>E8+F8+G8</f>
        <v>4564.15</v>
      </c>
      <c r="E8" s="14">
        <v>3816.37</v>
      </c>
      <c r="F8" s="14">
        <v>498.52</v>
      </c>
      <c r="G8" s="14">
        <v>249.26</v>
      </c>
      <c r="H8" s="11">
        <f>I8+J8</f>
        <v>385</v>
      </c>
      <c r="I8" s="14">
        <v>385</v>
      </c>
      <c r="J8" s="14"/>
      <c r="K8" s="20"/>
    </row>
    <row r="9" spans="1:11" ht="18" customHeight="1">
      <c r="A9" s="13" t="s">
        <v>72</v>
      </c>
      <c r="B9" s="13" t="s">
        <v>73</v>
      </c>
      <c r="C9" s="11">
        <f>D9+H9</f>
        <v>1861.31</v>
      </c>
      <c r="D9" s="11">
        <f>E9+F9+G9</f>
        <v>1821.31</v>
      </c>
      <c r="E9" s="15">
        <v>1710.47</v>
      </c>
      <c r="F9" s="15">
        <v>72.11</v>
      </c>
      <c r="G9" s="15">
        <v>38.73</v>
      </c>
      <c r="H9" s="11">
        <f>I9+J9</f>
        <v>40</v>
      </c>
      <c r="I9" s="14">
        <v>40</v>
      </c>
      <c r="J9" s="14"/>
      <c r="K9" s="20"/>
    </row>
    <row r="10" spans="1:11" ht="18" customHeight="1">
      <c r="A10" s="16"/>
      <c r="B10" s="16"/>
      <c r="C10" s="17"/>
      <c r="D10" s="17"/>
      <c r="E10" s="6"/>
      <c r="F10" s="6"/>
      <c r="G10" s="6"/>
      <c r="H10" s="6"/>
      <c r="I10" s="17"/>
      <c r="J10" s="17"/>
      <c r="K10" s="20"/>
    </row>
    <row r="11" spans="1:11" ht="18" customHeight="1">
      <c r="A11" s="16"/>
      <c r="B11" s="16"/>
      <c r="C11" s="17"/>
      <c r="D11" s="6"/>
      <c r="E11" s="6"/>
      <c r="F11" s="6"/>
      <c r="G11" s="6"/>
      <c r="H11" s="6"/>
      <c r="I11" s="17"/>
      <c r="J11" s="17"/>
      <c r="K11" s="20"/>
    </row>
    <row r="12" spans="1:17" ht="18" customHeight="1">
      <c r="A12" s="16"/>
      <c r="B12" s="16"/>
      <c r="C12" s="6"/>
      <c r="D12" s="6"/>
      <c r="E12" s="6"/>
      <c r="F12" s="6"/>
      <c r="G12" s="6"/>
      <c r="H12" s="17"/>
      <c r="I12" s="17"/>
      <c r="J12" s="17"/>
      <c r="K12" s="20"/>
      <c r="Q12" s="18"/>
    </row>
    <row r="13" spans="1:11" ht="18" customHeight="1">
      <c r="A13" s="16"/>
      <c r="B13" s="16"/>
      <c r="C13" s="6"/>
      <c r="D13" s="6"/>
      <c r="E13" s="6"/>
      <c r="F13" s="6"/>
      <c r="G13" s="6"/>
      <c r="H13" s="6"/>
      <c r="I13" s="17"/>
      <c r="J13" s="17"/>
      <c r="K13" s="20"/>
    </row>
    <row r="14" spans="1:11" ht="18" customHeight="1">
      <c r="A14" s="16"/>
      <c r="B14" s="16"/>
      <c r="C14" s="6"/>
      <c r="D14" s="6"/>
      <c r="E14" s="6"/>
      <c r="F14" s="6"/>
      <c r="G14" s="6"/>
      <c r="H14" s="6"/>
      <c r="I14" s="17"/>
      <c r="J14" s="6"/>
      <c r="K14" s="20"/>
    </row>
    <row r="15" spans="1:11" ht="18" customHeight="1">
      <c r="A15" s="16"/>
      <c r="B15" s="16"/>
      <c r="C15" s="6"/>
      <c r="D15" s="6"/>
      <c r="E15" s="6"/>
      <c r="F15" s="6"/>
      <c r="G15" s="6"/>
      <c r="H15" s="6"/>
      <c r="I15" s="6"/>
      <c r="J15" s="17"/>
      <c r="K15" s="20"/>
    </row>
    <row r="23" ht="12.75" customHeight="1">
      <c r="B23" s="18"/>
    </row>
  </sheetData>
  <sheetProtection/>
  <mergeCells count="4">
    <mergeCell ref="A2:J2"/>
    <mergeCell ref="A4:A5"/>
    <mergeCell ref="B4:B5"/>
    <mergeCell ref="C4:C5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&amp;C—7—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K6" sqref="K6"/>
    </sheetView>
  </sheetViews>
  <sheetFormatPr defaultColWidth="6.875" defaultRowHeight="12.75" customHeight="1"/>
  <cols>
    <col min="1" max="1" width="20.75390625" style="0" customWidth="1"/>
    <col min="2" max="2" width="10.125" style="0" customWidth="1"/>
    <col min="3" max="3" width="21.375" style="0" customWidth="1"/>
    <col min="4" max="4" width="9.75390625" style="0" customWidth="1"/>
    <col min="5" max="5" width="20.375" style="0" customWidth="1"/>
    <col min="6" max="6" width="11.125" style="0" customWidth="1"/>
    <col min="7" max="7" width="17.875" style="0" customWidth="1"/>
    <col min="8" max="8" width="10.375" style="0" customWidth="1"/>
  </cols>
  <sheetData>
    <row r="1" ht="20.25" customHeight="1">
      <c r="A1" s="28" t="s">
        <v>74</v>
      </c>
    </row>
    <row r="2" spans="1:8" ht="27" customHeight="1">
      <c r="A2" s="64" t="s">
        <v>75</v>
      </c>
      <c r="B2" s="64"/>
      <c r="C2" s="64"/>
      <c r="D2" s="64"/>
      <c r="E2" s="64"/>
      <c r="F2" s="64"/>
      <c r="G2" s="64"/>
      <c r="H2" s="64"/>
    </row>
    <row r="3" ht="12" customHeight="1" hidden="1">
      <c r="A3" s="18"/>
    </row>
    <row r="4" spans="1:8" ht="20.25" customHeight="1">
      <c r="A4" s="27"/>
      <c r="B4" s="65"/>
      <c r="C4" s="65"/>
      <c r="D4" s="27"/>
      <c r="E4" s="27"/>
      <c r="F4" s="27"/>
      <c r="G4" s="27"/>
      <c r="H4" s="66" t="s">
        <v>2</v>
      </c>
    </row>
    <row r="5" spans="1:8" ht="9" customHeight="1">
      <c r="A5" s="27"/>
      <c r="B5" s="65"/>
      <c r="C5" s="65"/>
      <c r="D5" s="27"/>
      <c r="E5" s="27"/>
      <c r="F5" s="27"/>
      <c r="G5" s="27"/>
      <c r="H5" s="67"/>
    </row>
    <row r="6" spans="1:8" ht="18" customHeight="1">
      <c r="A6" s="68" t="s">
        <v>3</v>
      </c>
      <c r="B6" s="69"/>
      <c r="C6" s="68" t="s">
        <v>4</v>
      </c>
      <c r="D6" s="69"/>
      <c r="E6" s="69" t="s">
        <v>5</v>
      </c>
      <c r="F6" s="69"/>
      <c r="G6" s="69"/>
      <c r="H6" s="69"/>
    </row>
    <row r="7" spans="1:8" ht="21.75" customHeight="1">
      <c r="A7" s="70" t="s">
        <v>6</v>
      </c>
      <c r="B7" s="71" t="s">
        <v>7</v>
      </c>
      <c r="C7" s="70" t="s">
        <v>8</v>
      </c>
      <c r="D7" s="71" t="s">
        <v>7</v>
      </c>
      <c r="E7" s="71" t="s">
        <v>9</v>
      </c>
      <c r="F7" s="71" t="s">
        <v>7</v>
      </c>
      <c r="G7" s="71" t="s">
        <v>10</v>
      </c>
      <c r="H7" s="71" t="s">
        <v>7</v>
      </c>
    </row>
    <row r="8" spans="1:8" ht="20.25" customHeight="1">
      <c r="A8" s="72" t="s">
        <v>11</v>
      </c>
      <c r="B8" s="73">
        <f>B9</f>
        <v>6810.46</v>
      </c>
      <c r="C8" s="72" t="s">
        <v>12</v>
      </c>
      <c r="D8" s="11">
        <f>D9+D10+D11</f>
        <v>6385.46</v>
      </c>
      <c r="E8" s="72" t="s">
        <v>13</v>
      </c>
      <c r="F8" s="11"/>
      <c r="G8" s="74" t="s">
        <v>14</v>
      </c>
      <c r="H8" s="11">
        <v>5526.84</v>
      </c>
    </row>
    <row r="9" spans="1:9" ht="16.5" customHeight="1">
      <c r="A9" s="72" t="s">
        <v>15</v>
      </c>
      <c r="B9" s="11">
        <v>6810.46</v>
      </c>
      <c r="C9" s="74" t="s">
        <v>16</v>
      </c>
      <c r="D9" s="11">
        <v>5526.84</v>
      </c>
      <c r="E9" s="72"/>
      <c r="F9" s="11"/>
      <c r="G9" s="72" t="s">
        <v>17</v>
      </c>
      <c r="H9" s="11">
        <v>975.63</v>
      </c>
      <c r="I9" s="18"/>
    </row>
    <row r="10" spans="1:9" ht="27" customHeight="1">
      <c r="A10" s="74" t="s">
        <v>18</v>
      </c>
      <c r="B10" s="11"/>
      <c r="C10" s="72" t="s">
        <v>19</v>
      </c>
      <c r="D10" s="11">
        <v>570.63</v>
      </c>
      <c r="E10" s="72" t="s">
        <v>20</v>
      </c>
      <c r="F10" s="11">
        <v>1734.77</v>
      </c>
      <c r="G10" s="72" t="s">
        <v>21</v>
      </c>
      <c r="H10" s="11">
        <v>287.99</v>
      </c>
      <c r="I10" s="18"/>
    </row>
    <row r="11" spans="1:9" ht="21.75" customHeight="1">
      <c r="A11" s="74" t="s">
        <v>22</v>
      </c>
      <c r="B11" s="11"/>
      <c r="C11" s="72" t="s">
        <v>23</v>
      </c>
      <c r="D11" s="11">
        <v>287.99</v>
      </c>
      <c r="E11" s="72" t="s">
        <v>24</v>
      </c>
      <c r="F11" s="11"/>
      <c r="G11" s="72" t="s">
        <v>25</v>
      </c>
      <c r="H11" s="11"/>
      <c r="I11" s="18"/>
    </row>
    <row r="12" spans="1:10" ht="26.25" customHeight="1">
      <c r="A12" s="74" t="s">
        <v>26</v>
      </c>
      <c r="B12" s="11"/>
      <c r="C12" s="72" t="s">
        <v>27</v>
      </c>
      <c r="D12" s="11">
        <v>425</v>
      </c>
      <c r="E12" s="72" t="s">
        <v>28</v>
      </c>
      <c r="F12" s="11">
        <v>91.54</v>
      </c>
      <c r="G12" s="72" t="s">
        <v>29</v>
      </c>
      <c r="H12" s="11"/>
      <c r="I12" s="18"/>
      <c r="J12" s="18"/>
    </row>
    <row r="13" spans="1:10" ht="27.75" customHeight="1">
      <c r="A13" s="74" t="s">
        <v>30</v>
      </c>
      <c r="B13" s="11"/>
      <c r="C13" s="72" t="s">
        <v>31</v>
      </c>
      <c r="D13" s="11">
        <v>425</v>
      </c>
      <c r="E13" s="75" t="s">
        <v>32</v>
      </c>
      <c r="F13" s="75"/>
      <c r="G13" s="72" t="s">
        <v>33</v>
      </c>
      <c r="H13" s="11"/>
      <c r="I13" s="18"/>
      <c r="J13" s="18"/>
    </row>
    <row r="14" spans="1:9" ht="20.25" customHeight="1">
      <c r="A14" s="74" t="s">
        <v>34</v>
      </c>
      <c r="B14" s="11"/>
      <c r="C14" s="72" t="s">
        <v>35</v>
      </c>
      <c r="D14" s="11"/>
      <c r="E14" s="72" t="s">
        <v>36</v>
      </c>
      <c r="F14" s="11">
        <v>4578.77</v>
      </c>
      <c r="G14" s="72" t="s">
        <v>37</v>
      </c>
      <c r="H14" s="11">
        <v>20</v>
      </c>
      <c r="I14" s="18"/>
    </row>
    <row r="15" spans="1:9" ht="24" customHeight="1">
      <c r="A15" s="72" t="s">
        <v>38</v>
      </c>
      <c r="B15" s="11"/>
      <c r="C15" s="72" t="s">
        <v>39</v>
      </c>
      <c r="D15" s="11">
        <v>25</v>
      </c>
      <c r="E15" s="72" t="s">
        <v>32</v>
      </c>
      <c r="F15" s="11"/>
      <c r="G15" s="72" t="s">
        <v>40</v>
      </c>
      <c r="H15" s="11"/>
      <c r="I15" s="18"/>
    </row>
    <row r="16" spans="1:9" ht="20.25" customHeight="1">
      <c r="A16" s="72" t="s">
        <v>41</v>
      </c>
      <c r="B16" s="11"/>
      <c r="C16" s="72" t="s">
        <v>42</v>
      </c>
      <c r="D16" s="11"/>
      <c r="E16" s="76" t="s">
        <v>43</v>
      </c>
      <c r="F16" s="73">
        <v>405.38</v>
      </c>
      <c r="G16" s="72" t="s">
        <v>44</v>
      </c>
      <c r="H16" s="11"/>
      <c r="I16" s="18"/>
    </row>
    <row r="17" spans="1:9" ht="20.25" customHeight="1">
      <c r="A17" s="72" t="s">
        <v>45</v>
      </c>
      <c r="B17" s="11"/>
      <c r="C17" s="72" t="s">
        <v>46</v>
      </c>
      <c r="D17" s="11">
        <v>30</v>
      </c>
      <c r="E17" s="72" t="s">
        <v>32</v>
      </c>
      <c r="F17" s="11"/>
      <c r="G17" s="72" t="s">
        <v>47</v>
      </c>
      <c r="H17" s="11"/>
      <c r="I17" s="18"/>
    </row>
    <row r="18" spans="1:9" ht="20.25" customHeight="1">
      <c r="A18" s="74"/>
      <c r="B18" s="11"/>
      <c r="C18" s="72" t="s">
        <v>48</v>
      </c>
      <c r="D18" s="11">
        <v>370</v>
      </c>
      <c r="E18" s="72"/>
      <c r="F18" s="11"/>
      <c r="G18" s="72" t="s">
        <v>49</v>
      </c>
      <c r="H18" s="11"/>
      <c r="I18" s="18"/>
    </row>
    <row r="19" spans="1:8" ht="20.25" customHeight="1">
      <c r="A19" s="74"/>
      <c r="B19" s="11"/>
      <c r="C19" s="72" t="s">
        <v>50</v>
      </c>
      <c r="D19" s="11"/>
      <c r="E19" s="72"/>
      <c r="F19" s="11"/>
      <c r="G19" s="72"/>
      <c r="H19" s="11"/>
    </row>
    <row r="20" spans="1:8" ht="17.25" customHeight="1">
      <c r="A20" s="71"/>
      <c r="B20" s="11"/>
      <c r="C20" s="70"/>
      <c r="D20" s="77"/>
      <c r="E20" s="72"/>
      <c r="F20" s="78"/>
      <c r="G20" s="70"/>
      <c r="H20" s="11"/>
    </row>
    <row r="21" spans="1:8" ht="17.25" customHeight="1">
      <c r="A21" s="71" t="s">
        <v>51</v>
      </c>
      <c r="B21" s="11">
        <f>B8</f>
        <v>6810.46</v>
      </c>
      <c r="C21" s="70" t="s">
        <v>51</v>
      </c>
      <c r="D21" s="77">
        <f>D8+D12</f>
        <v>6810.46</v>
      </c>
      <c r="E21" s="70" t="s">
        <v>51</v>
      </c>
      <c r="F21" s="11">
        <f>F10+F12+F14+F16</f>
        <v>6810.46</v>
      </c>
      <c r="G21" s="70" t="s">
        <v>51</v>
      </c>
      <c r="H21" s="11">
        <f>SUM(H8:H20)</f>
        <v>6810.46</v>
      </c>
    </row>
    <row r="22" ht="12.75" customHeight="1">
      <c r="F22" s="18"/>
    </row>
    <row r="23" ht="12.75" customHeight="1">
      <c r="F23" s="18"/>
    </row>
    <row r="24" ht="12.75" customHeight="1">
      <c r="F24" s="18"/>
    </row>
  </sheetData>
  <sheetProtection/>
  <mergeCells count="1">
    <mergeCell ref="A2:H2"/>
  </mergeCells>
  <printOptions/>
  <pageMargins left="0.75" right="0.75" top="1" bottom="1" header="0.51" footer="0.51"/>
  <pageSetup horizontalDpi="600" verticalDpi="600" orientation="landscape" paperSize="9"/>
  <headerFooter>
    <oddFooter>&amp;C-8-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0">
      <selection activeCell="M15" sqref="M15"/>
    </sheetView>
  </sheetViews>
  <sheetFormatPr defaultColWidth="9.00390625" defaultRowHeight="14.25"/>
  <cols>
    <col min="1" max="1" width="8.25390625" style="56" customWidth="1"/>
    <col min="2" max="2" width="24.00390625" style="56" customWidth="1"/>
    <col min="3" max="3" width="30.125" style="56" customWidth="1"/>
    <col min="4" max="4" width="21.375" style="56" customWidth="1"/>
    <col min="5" max="5" width="20.875" style="56" customWidth="1"/>
    <col min="6" max="6" width="11.125" style="56" customWidth="1"/>
    <col min="7" max="7" width="10.25390625" style="56" customWidth="1"/>
    <col min="8" max="8" width="10.875" style="56" customWidth="1"/>
    <col min="9" max="9" width="7.875" style="56" customWidth="1"/>
    <col min="10" max="10" width="7.50390625" style="56" customWidth="1"/>
    <col min="11" max="11" width="6.75390625" style="56" customWidth="1"/>
    <col min="12" max="16384" width="9.00390625" style="56" customWidth="1"/>
  </cols>
  <sheetData>
    <row r="1" ht="23.25" customHeight="1">
      <c r="A1" s="57" t="s">
        <v>76</v>
      </c>
    </row>
    <row r="2" spans="1:11" ht="24.75" customHeight="1">
      <c r="A2" s="58" t="s">
        <v>77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5.75" customHeight="1">
      <c r="J3" s="56" t="s">
        <v>2</v>
      </c>
    </row>
    <row r="4" spans="1:11" ht="18.75" customHeight="1">
      <c r="A4" s="59" t="s">
        <v>78</v>
      </c>
      <c r="B4" s="59"/>
      <c r="C4" s="59" t="s">
        <v>79</v>
      </c>
      <c r="D4" s="59" t="s">
        <v>80</v>
      </c>
      <c r="E4" s="59" t="s">
        <v>81</v>
      </c>
      <c r="F4" s="59" t="s">
        <v>82</v>
      </c>
      <c r="G4" s="59"/>
      <c r="H4" s="59"/>
      <c r="I4" s="59"/>
      <c r="J4" s="59"/>
      <c r="K4" s="59"/>
    </row>
    <row r="5" spans="1:11" ht="15" customHeight="1">
      <c r="A5" s="59" t="s">
        <v>83</v>
      </c>
      <c r="B5" s="59" t="s">
        <v>84</v>
      </c>
      <c r="C5" s="59"/>
      <c r="D5" s="59"/>
      <c r="E5" s="59"/>
      <c r="F5" s="59" t="s">
        <v>57</v>
      </c>
      <c r="G5" s="59" t="s">
        <v>85</v>
      </c>
      <c r="H5" s="59"/>
      <c r="I5" s="59"/>
      <c r="J5" s="59"/>
      <c r="K5" s="59"/>
    </row>
    <row r="6" spans="1:11" ht="25.5" customHeight="1">
      <c r="A6" s="59"/>
      <c r="B6" s="59"/>
      <c r="C6" s="59"/>
      <c r="D6" s="59"/>
      <c r="E6" s="59"/>
      <c r="F6" s="59"/>
      <c r="G6" s="59" t="s">
        <v>64</v>
      </c>
      <c r="H6" s="59" t="s">
        <v>86</v>
      </c>
      <c r="I6" s="59" t="s">
        <v>87</v>
      </c>
      <c r="J6" s="59" t="s">
        <v>88</v>
      </c>
      <c r="K6" s="59" t="s">
        <v>89</v>
      </c>
    </row>
    <row r="7" spans="1:11" ht="18.75" customHeight="1">
      <c r="A7" s="25" t="s">
        <v>67</v>
      </c>
      <c r="B7" s="25" t="s">
        <v>67</v>
      </c>
      <c r="C7" s="25" t="s">
        <v>67</v>
      </c>
      <c r="D7" s="25" t="s">
        <v>67</v>
      </c>
      <c r="E7" s="25" t="s">
        <v>67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</row>
    <row r="8" spans="1:11" ht="16.5" customHeight="1">
      <c r="A8" s="59"/>
      <c r="B8" s="59"/>
      <c r="C8" s="60" t="s">
        <v>90</v>
      </c>
      <c r="D8" s="25"/>
      <c r="E8" s="25"/>
      <c r="F8" s="25">
        <f>F9+F43</f>
        <v>6810.460000000001</v>
      </c>
      <c r="G8" s="25">
        <f>G9+G43</f>
        <v>6810.460000000001</v>
      </c>
      <c r="H8" s="25">
        <f>H9+H43</f>
        <v>6810.460000000001</v>
      </c>
      <c r="I8" s="25"/>
      <c r="J8" s="25"/>
      <c r="K8" s="25"/>
    </row>
    <row r="9" spans="1:11" ht="16.5" customHeight="1">
      <c r="A9" s="59"/>
      <c r="B9" s="59"/>
      <c r="C9" s="60" t="s">
        <v>91</v>
      </c>
      <c r="D9" s="25"/>
      <c r="E9" s="25"/>
      <c r="F9" s="25">
        <f>F10+F36</f>
        <v>4949.150000000001</v>
      </c>
      <c r="G9" s="25">
        <f>G10+G36</f>
        <v>4949.150000000001</v>
      </c>
      <c r="H9" s="25">
        <f>H10+H36</f>
        <v>4949.150000000001</v>
      </c>
      <c r="I9" s="25"/>
      <c r="J9" s="25"/>
      <c r="K9" s="25"/>
    </row>
    <row r="10" spans="1:11" ht="16.5" customHeight="1">
      <c r="A10" s="59"/>
      <c r="B10" s="59"/>
      <c r="C10" s="61" t="s">
        <v>92</v>
      </c>
      <c r="D10" s="59"/>
      <c r="E10" s="59"/>
      <c r="F10" s="59">
        <f aca="true" t="shared" si="0" ref="F10:F16">G10</f>
        <v>4564.150000000001</v>
      </c>
      <c r="G10" s="59">
        <f aca="true" t="shared" si="1" ref="G10:G16">H10</f>
        <v>4564.150000000001</v>
      </c>
      <c r="H10" s="59">
        <f>H11+H22+H29</f>
        <v>4564.150000000001</v>
      </c>
      <c r="I10" s="25"/>
      <c r="J10" s="25"/>
      <c r="K10" s="25"/>
    </row>
    <row r="11" spans="1:11" ht="16.5" customHeight="1">
      <c r="A11" s="59"/>
      <c r="B11" s="59"/>
      <c r="C11" s="61" t="s">
        <v>93</v>
      </c>
      <c r="D11" s="59"/>
      <c r="E11" s="59"/>
      <c r="F11" s="59">
        <f t="shared" si="0"/>
        <v>3816.3700000000003</v>
      </c>
      <c r="G11" s="59">
        <f t="shared" si="1"/>
        <v>3816.3700000000003</v>
      </c>
      <c r="H11" s="59">
        <f>H12+H13+H14+H15+H16+H18+H20+H21+H17+H19</f>
        <v>3816.3700000000003</v>
      </c>
      <c r="I11" s="25"/>
      <c r="J11" s="25"/>
      <c r="K11" s="25"/>
    </row>
    <row r="12" spans="1:11" ht="16.5" customHeight="1">
      <c r="A12" s="59">
        <v>2130104</v>
      </c>
      <c r="B12" s="59" t="s">
        <v>94</v>
      </c>
      <c r="C12" s="61" t="s">
        <v>95</v>
      </c>
      <c r="D12" s="62" t="s">
        <v>96</v>
      </c>
      <c r="E12" s="62" t="s">
        <v>96</v>
      </c>
      <c r="F12" s="59">
        <f t="shared" si="0"/>
        <v>1332.29</v>
      </c>
      <c r="G12" s="59">
        <f t="shared" si="1"/>
        <v>1332.29</v>
      </c>
      <c r="H12" s="59">
        <v>1332.29</v>
      </c>
      <c r="I12" s="25"/>
      <c r="J12" s="25"/>
      <c r="K12" s="25"/>
    </row>
    <row r="13" spans="1:11" ht="16.5" customHeight="1">
      <c r="A13" s="59"/>
      <c r="B13" s="59"/>
      <c r="C13" s="61" t="s">
        <v>97</v>
      </c>
      <c r="D13" s="62" t="s">
        <v>98</v>
      </c>
      <c r="E13" s="62" t="s">
        <v>98</v>
      </c>
      <c r="F13" s="59">
        <f t="shared" si="0"/>
        <v>1019.78</v>
      </c>
      <c r="G13" s="59">
        <f t="shared" si="1"/>
        <v>1019.78</v>
      </c>
      <c r="H13" s="59">
        <v>1019.78</v>
      </c>
      <c r="I13" s="25"/>
      <c r="J13" s="25"/>
      <c r="K13" s="25"/>
    </row>
    <row r="14" spans="1:11" ht="16.5" customHeight="1">
      <c r="A14" s="59"/>
      <c r="B14" s="59"/>
      <c r="C14" s="62" t="s">
        <v>99</v>
      </c>
      <c r="D14" s="62" t="s">
        <v>100</v>
      </c>
      <c r="E14" s="62" t="s">
        <v>100</v>
      </c>
      <c r="F14" s="59">
        <f t="shared" si="0"/>
        <v>111.03</v>
      </c>
      <c r="G14" s="59">
        <f t="shared" si="1"/>
        <v>111.03</v>
      </c>
      <c r="H14" s="59">
        <v>111.03</v>
      </c>
      <c r="I14" s="25"/>
      <c r="J14" s="25"/>
      <c r="K14" s="25"/>
    </row>
    <row r="15" spans="1:11" ht="16.5" customHeight="1">
      <c r="A15" s="59"/>
      <c r="B15" s="59"/>
      <c r="C15" s="61" t="s">
        <v>101</v>
      </c>
      <c r="D15" s="62" t="s">
        <v>102</v>
      </c>
      <c r="E15" s="62" t="s">
        <v>102</v>
      </c>
      <c r="F15" s="59">
        <f t="shared" si="0"/>
        <v>15.29</v>
      </c>
      <c r="G15" s="59">
        <f t="shared" si="1"/>
        <v>15.29</v>
      </c>
      <c r="H15" s="59">
        <v>15.29</v>
      </c>
      <c r="I15" s="25"/>
      <c r="J15" s="25"/>
      <c r="K15" s="25"/>
    </row>
    <row r="16" spans="1:11" ht="16.5" customHeight="1">
      <c r="A16" s="59"/>
      <c r="B16" s="59"/>
      <c r="C16" s="61" t="s">
        <v>103</v>
      </c>
      <c r="D16" s="62" t="s">
        <v>104</v>
      </c>
      <c r="E16" s="62" t="s">
        <v>104</v>
      </c>
      <c r="F16" s="59">
        <f t="shared" si="0"/>
        <v>464.73</v>
      </c>
      <c r="G16" s="59">
        <f t="shared" si="1"/>
        <v>464.73</v>
      </c>
      <c r="H16" s="59">
        <v>464.73</v>
      </c>
      <c r="I16" s="25"/>
      <c r="J16" s="25"/>
      <c r="K16" s="25"/>
    </row>
    <row r="17" spans="1:11" ht="16.5" customHeight="1">
      <c r="A17" s="59"/>
      <c r="B17" s="59"/>
      <c r="C17" s="61" t="s">
        <v>105</v>
      </c>
      <c r="D17" s="61" t="s">
        <v>106</v>
      </c>
      <c r="E17" s="61" t="s">
        <v>106</v>
      </c>
      <c r="F17" s="63">
        <f aca="true" t="shared" si="2" ref="F17:G21">G17</f>
        <v>97.8</v>
      </c>
      <c r="G17" s="63">
        <f t="shared" si="2"/>
        <v>97.8</v>
      </c>
      <c r="H17" s="63">
        <v>97.8</v>
      </c>
      <c r="I17" s="25"/>
      <c r="J17" s="25"/>
      <c r="K17" s="25"/>
    </row>
    <row r="18" spans="1:11" ht="16.5" customHeight="1">
      <c r="A18" s="59"/>
      <c r="B18" s="59"/>
      <c r="C18" s="61" t="s">
        <v>107</v>
      </c>
      <c r="D18" s="61" t="s">
        <v>108</v>
      </c>
      <c r="E18" s="61" t="s">
        <v>108</v>
      </c>
      <c r="F18" s="63">
        <f t="shared" si="2"/>
        <v>139.42</v>
      </c>
      <c r="G18" s="63">
        <f t="shared" si="2"/>
        <v>139.42</v>
      </c>
      <c r="H18" s="63">
        <v>139.42</v>
      </c>
      <c r="I18" s="25"/>
      <c r="J18" s="25"/>
      <c r="K18" s="25"/>
    </row>
    <row r="19" spans="1:11" ht="16.5" customHeight="1">
      <c r="A19" s="59"/>
      <c r="B19" s="59"/>
      <c r="C19" s="61" t="s">
        <v>109</v>
      </c>
      <c r="D19" s="61" t="s">
        <v>110</v>
      </c>
      <c r="E19" s="61" t="s">
        <v>110</v>
      </c>
      <c r="F19" s="63">
        <f t="shared" si="2"/>
        <v>40.93</v>
      </c>
      <c r="G19" s="63">
        <f t="shared" si="2"/>
        <v>40.93</v>
      </c>
      <c r="H19" s="63">
        <v>40.93</v>
      </c>
      <c r="I19" s="25"/>
      <c r="J19" s="25"/>
      <c r="K19" s="25"/>
    </row>
    <row r="20" spans="1:11" ht="16.5" customHeight="1">
      <c r="A20" s="59"/>
      <c r="B20" s="59"/>
      <c r="C20" s="61" t="s">
        <v>111</v>
      </c>
      <c r="D20" s="61" t="s">
        <v>112</v>
      </c>
      <c r="E20" s="61" t="s">
        <v>112</v>
      </c>
      <c r="F20" s="63">
        <f t="shared" si="2"/>
        <v>316.26</v>
      </c>
      <c r="G20" s="63">
        <f t="shared" si="2"/>
        <v>316.26</v>
      </c>
      <c r="H20" s="63">
        <v>316.26</v>
      </c>
      <c r="I20" s="25"/>
      <c r="J20" s="25"/>
      <c r="K20" s="25"/>
    </row>
    <row r="21" spans="1:11" ht="16.5" customHeight="1">
      <c r="A21" s="59">
        <v>2210201</v>
      </c>
      <c r="B21" s="59" t="s">
        <v>113</v>
      </c>
      <c r="C21" s="61" t="s">
        <v>114</v>
      </c>
      <c r="D21" s="61" t="s">
        <v>113</v>
      </c>
      <c r="E21" s="61" t="s">
        <v>113</v>
      </c>
      <c r="F21" s="63">
        <f t="shared" si="2"/>
        <v>278.84</v>
      </c>
      <c r="G21" s="63">
        <f t="shared" si="2"/>
        <v>278.84</v>
      </c>
      <c r="H21" s="63">
        <v>278.84</v>
      </c>
      <c r="I21" s="25"/>
      <c r="J21" s="25"/>
      <c r="K21" s="25"/>
    </row>
    <row r="22" spans="1:11" ht="18.75" customHeight="1">
      <c r="A22" s="59"/>
      <c r="B22" s="59"/>
      <c r="C22" s="61" t="s">
        <v>115</v>
      </c>
      <c r="D22" s="59"/>
      <c r="E22" s="59"/>
      <c r="F22" s="63">
        <f>F24+F25+F27+F28</f>
        <v>132.83</v>
      </c>
      <c r="G22" s="63">
        <f>G24+G25+G27+G28</f>
        <v>132.83</v>
      </c>
      <c r="H22" s="63">
        <f>H24+H25+H27+H28+H26+H23</f>
        <v>249.26000000000005</v>
      </c>
      <c r="I22" s="25"/>
      <c r="J22" s="25"/>
      <c r="K22" s="25"/>
    </row>
    <row r="23" spans="1:11" ht="18" customHeight="1">
      <c r="A23" s="59">
        <v>2080504</v>
      </c>
      <c r="B23" s="59" t="s">
        <v>116</v>
      </c>
      <c r="C23" s="61" t="s">
        <v>117</v>
      </c>
      <c r="D23" s="61" t="s">
        <v>118</v>
      </c>
      <c r="E23" s="61" t="s">
        <v>118</v>
      </c>
      <c r="F23" s="63">
        <f aca="true" t="shared" si="3" ref="F23:G28">G23</f>
        <v>91.54</v>
      </c>
      <c r="G23" s="63">
        <f t="shared" si="3"/>
        <v>91.54</v>
      </c>
      <c r="H23" s="63">
        <v>91.54</v>
      </c>
      <c r="I23" s="25"/>
      <c r="J23" s="25"/>
      <c r="K23" s="25"/>
    </row>
    <row r="24" spans="1:11" ht="18" customHeight="1">
      <c r="A24" s="59">
        <v>2130104</v>
      </c>
      <c r="B24" s="59" t="s">
        <v>94</v>
      </c>
      <c r="C24" s="61" t="s">
        <v>119</v>
      </c>
      <c r="D24" s="61" t="s">
        <v>120</v>
      </c>
      <c r="E24" s="61" t="s">
        <v>120</v>
      </c>
      <c r="F24" s="63">
        <f t="shared" si="3"/>
        <v>106.4</v>
      </c>
      <c r="G24" s="63">
        <f t="shared" si="3"/>
        <v>106.4</v>
      </c>
      <c r="H24" s="63">
        <v>106.4</v>
      </c>
      <c r="I24" s="25"/>
      <c r="J24" s="25"/>
      <c r="K24" s="25"/>
    </row>
    <row r="25" spans="1:11" ht="18" customHeight="1">
      <c r="A25" s="59"/>
      <c r="B25" s="59"/>
      <c r="C25" s="61" t="s">
        <v>121</v>
      </c>
      <c r="D25" s="61" t="s">
        <v>122</v>
      </c>
      <c r="E25" s="61" t="s">
        <v>122</v>
      </c>
      <c r="F25" s="63">
        <f t="shared" si="3"/>
        <v>18.92</v>
      </c>
      <c r="G25" s="63">
        <f t="shared" si="3"/>
        <v>18.92</v>
      </c>
      <c r="H25" s="63">
        <v>18.92</v>
      </c>
      <c r="I25" s="25"/>
      <c r="J25" s="25"/>
      <c r="K25" s="25"/>
    </row>
    <row r="26" spans="1:11" ht="18" customHeight="1">
      <c r="A26" s="59"/>
      <c r="B26" s="59"/>
      <c r="C26" s="61" t="s">
        <v>123</v>
      </c>
      <c r="D26" s="61" t="s">
        <v>124</v>
      </c>
      <c r="E26" s="61" t="s">
        <v>124</v>
      </c>
      <c r="F26" s="63">
        <f t="shared" si="3"/>
        <v>24.89</v>
      </c>
      <c r="G26" s="63">
        <f t="shared" si="3"/>
        <v>24.89</v>
      </c>
      <c r="H26" s="63">
        <v>24.89</v>
      </c>
      <c r="I26" s="25"/>
      <c r="J26" s="25"/>
      <c r="K26" s="25"/>
    </row>
    <row r="27" spans="1:11" ht="18" customHeight="1">
      <c r="A27" s="59"/>
      <c r="B27" s="59"/>
      <c r="C27" s="61" t="s">
        <v>125</v>
      </c>
      <c r="D27" s="61" t="s">
        <v>126</v>
      </c>
      <c r="E27" s="61" t="s">
        <v>126</v>
      </c>
      <c r="F27" s="63">
        <f t="shared" si="3"/>
        <v>0.6</v>
      </c>
      <c r="G27" s="63">
        <f t="shared" si="3"/>
        <v>0.6</v>
      </c>
      <c r="H27" s="63">
        <v>0.6</v>
      </c>
      <c r="I27" s="25"/>
      <c r="J27" s="25"/>
      <c r="K27" s="25"/>
    </row>
    <row r="28" spans="1:11" ht="18" customHeight="1">
      <c r="A28" s="59"/>
      <c r="B28" s="59"/>
      <c r="C28" s="61" t="s">
        <v>127</v>
      </c>
      <c r="D28" s="61" t="s">
        <v>128</v>
      </c>
      <c r="E28" s="61" t="s">
        <v>128</v>
      </c>
      <c r="F28" s="63">
        <f t="shared" si="3"/>
        <v>6.91</v>
      </c>
      <c r="G28" s="63">
        <f t="shared" si="3"/>
        <v>6.91</v>
      </c>
      <c r="H28" s="63">
        <v>6.91</v>
      </c>
      <c r="I28" s="25"/>
      <c r="J28" s="25"/>
      <c r="K28" s="25"/>
    </row>
    <row r="29" spans="1:11" ht="18" customHeight="1">
      <c r="A29" s="59"/>
      <c r="B29" s="59"/>
      <c r="C29" s="61" t="s">
        <v>129</v>
      </c>
      <c r="D29" s="59"/>
      <c r="E29" s="59"/>
      <c r="F29" s="63">
        <f>+F30+F31+F32+F33+F34+F35</f>
        <v>498.52</v>
      </c>
      <c r="G29" s="63">
        <f>+G30+G31+G32+G33+G34+G35</f>
        <v>498.52</v>
      </c>
      <c r="H29" s="63">
        <f>+H30+H31+H32+H33+H34+H35</f>
        <v>498.52</v>
      </c>
      <c r="I29" s="25"/>
      <c r="J29" s="25"/>
      <c r="K29" s="25"/>
    </row>
    <row r="30" spans="1:11" ht="18" customHeight="1">
      <c r="A30" s="59"/>
      <c r="B30" s="59"/>
      <c r="C30" s="61" t="s">
        <v>130</v>
      </c>
      <c r="D30" s="61" t="s">
        <v>131</v>
      </c>
      <c r="E30" s="61" t="s">
        <v>131</v>
      </c>
      <c r="F30" s="63">
        <f aca="true" t="shared" si="4" ref="F30:G35">G30</f>
        <v>89.6</v>
      </c>
      <c r="G30" s="63">
        <f t="shared" si="4"/>
        <v>89.6</v>
      </c>
      <c r="H30" s="63">
        <v>89.6</v>
      </c>
      <c r="I30" s="25"/>
      <c r="J30" s="25"/>
      <c r="K30" s="25"/>
    </row>
    <row r="31" spans="1:11" ht="18" customHeight="1">
      <c r="A31" s="59"/>
      <c r="B31" s="59"/>
      <c r="C31" s="61" t="s">
        <v>132</v>
      </c>
      <c r="D31" s="61" t="s">
        <v>133</v>
      </c>
      <c r="E31" s="61" t="s">
        <v>133</v>
      </c>
      <c r="F31" s="63">
        <f t="shared" si="4"/>
        <v>38.74</v>
      </c>
      <c r="G31" s="63">
        <f t="shared" si="4"/>
        <v>38.74</v>
      </c>
      <c r="H31" s="63">
        <v>38.74</v>
      </c>
      <c r="I31" s="25"/>
      <c r="J31" s="25"/>
      <c r="K31" s="25"/>
    </row>
    <row r="32" spans="1:11" ht="18" customHeight="1">
      <c r="A32" s="59"/>
      <c r="B32" s="59"/>
      <c r="C32" s="61" t="s">
        <v>134</v>
      </c>
      <c r="D32" s="61" t="s">
        <v>135</v>
      </c>
      <c r="E32" s="61" t="s">
        <v>135</v>
      </c>
      <c r="F32" s="63">
        <f t="shared" si="4"/>
        <v>20</v>
      </c>
      <c r="G32" s="63">
        <f t="shared" si="4"/>
        <v>20</v>
      </c>
      <c r="H32" s="63">
        <v>20</v>
      </c>
      <c r="I32" s="25"/>
      <c r="J32" s="25"/>
      <c r="K32" s="25"/>
    </row>
    <row r="33" spans="1:11" ht="18" customHeight="1">
      <c r="A33" s="59"/>
      <c r="B33" s="59"/>
      <c r="C33" s="61" t="s">
        <v>136</v>
      </c>
      <c r="D33" s="61" t="s">
        <v>137</v>
      </c>
      <c r="E33" s="61" t="s">
        <v>138</v>
      </c>
      <c r="F33" s="63">
        <f t="shared" si="4"/>
        <v>81.33</v>
      </c>
      <c r="G33" s="63">
        <f t="shared" si="4"/>
        <v>81.33</v>
      </c>
      <c r="H33" s="63">
        <v>81.33</v>
      </c>
      <c r="I33" s="25"/>
      <c r="J33" s="25"/>
      <c r="K33" s="25"/>
    </row>
    <row r="34" spans="1:11" ht="18" customHeight="1">
      <c r="A34" s="59"/>
      <c r="B34" s="59"/>
      <c r="C34" s="61" t="s">
        <v>139</v>
      </c>
      <c r="D34" s="61" t="s">
        <v>140</v>
      </c>
      <c r="E34" s="61" t="s">
        <v>140</v>
      </c>
      <c r="F34" s="63">
        <f t="shared" si="4"/>
        <v>100.25</v>
      </c>
      <c r="G34" s="63">
        <f t="shared" si="4"/>
        <v>100.25</v>
      </c>
      <c r="H34" s="63">
        <v>100.25</v>
      </c>
      <c r="I34" s="25"/>
      <c r="J34" s="25"/>
      <c r="K34" s="25"/>
    </row>
    <row r="35" spans="1:11" ht="18" customHeight="1">
      <c r="A35" s="59"/>
      <c r="B35" s="59"/>
      <c r="C35" s="61" t="s">
        <v>141</v>
      </c>
      <c r="D35" s="61" t="s">
        <v>142</v>
      </c>
      <c r="E35" s="61" t="s">
        <v>142</v>
      </c>
      <c r="F35" s="63">
        <f t="shared" si="4"/>
        <v>168.6</v>
      </c>
      <c r="G35" s="63">
        <f t="shared" si="4"/>
        <v>168.6</v>
      </c>
      <c r="H35" s="63">
        <v>168.6</v>
      </c>
      <c r="I35" s="25"/>
      <c r="J35" s="25"/>
      <c r="K35" s="25"/>
    </row>
    <row r="36" spans="1:11" ht="18" customHeight="1">
      <c r="A36" s="59"/>
      <c r="B36" s="59"/>
      <c r="C36" s="61" t="s">
        <v>143</v>
      </c>
      <c r="D36" s="59"/>
      <c r="E36" s="59"/>
      <c r="F36" s="63">
        <f>F37</f>
        <v>385</v>
      </c>
      <c r="G36" s="63">
        <f>G37</f>
        <v>385</v>
      </c>
      <c r="H36" s="63">
        <f>H37</f>
        <v>385</v>
      </c>
      <c r="I36" s="25"/>
      <c r="J36" s="25"/>
      <c r="K36" s="25"/>
    </row>
    <row r="37" spans="1:11" ht="18" customHeight="1">
      <c r="A37" s="59">
        <v>2130102</v>
      </c>
      <c r="B37" s="59" t="s">
        <v>144</v>
      </c>
      <c r="C37" s="61" t="s">
        <v>145</v>
      </c>
      <c r="D37" s="59"/>
      <c r="E37" s="59"/>
      <c r="F37" s="63">
        <f>F38+F39+F40+F41+F42</f>
        <v>385</v>
      </c>
      <c r="G37" s="63">
        <f>G38+G39+G40+G41+G42</f>
        <v>385</v>
      </c>
      <c r="H37" s="63">
        <f>H38+H39+H40+H41+H42</f>
        <v>385</v>
      </c>
      <c r="I37" s="25"/>
      <c r="J37" s="25"/>
      <c r="K37" s="25"/>
    </row>
    <row r="38" spans="1:11" ht="18" customHeight="1">
      <c r="A38" s="25"/>
      <c r="B38" s="25"/>
      <c r="C38" s="25"/>
      <c r="D38" s="61" t="s">
        <v>146</v>
      </c>
      <c r="E38" s="61" t="s">
        <v>65</v>
      </c>
      <c r="F38" s="63">
        <f>H38</f>
        <v>25</v>
      </c>
      <c r="G38" s="63">
        <f>H38</f>
        <v>25</v>
      </c>
      <c r="H38" s="63">
        <v>25</v>
      </c>
      <c r="I38" s="25"/>
      <c r="J38" s="25"/>
      <c r="K38" s="25"/>
    </row>
    <row r="39" spans="1:11" ht="18" customHeight="1">
      <c r="A39" s="25"/>
      <c r="B39" s="25"/>
      <c r="C39" s="25"/>
      <c r="D39" s="61" t="s">
        <v>147</v>
      </c>
      <c r="E39" s="61" t="s">
        <v>65</v>
      </c>
      <c r="F39" s="63">
        <f>H39</f>
        <v>80</v>
      </c>
      <c r="G39" s="63">
        <f>H39</f>
        <v>80</v>
      </c>
      <c r="H39" s="63">
        <v>80</v>
      </c>
      <c r="I39" s="25"/>
      <c r="J39" s="25"/>
      <c r="K39" s="25"/>
    </row>
    <row r="40" spans="1:11" ht="18" customHeight="1">
      <c r="A40" s="25"/>
      <c r="B40" s="25"/>
      <c r="C40" s="25"/>
      <c r="D40" s="61" t="s">
        <v>148</v>
      </c>
      <c r="E40" s="61" t="s">
        <v>65</v>
      </c>
      <c r="F40" s="63">
        <f>H40</f>
        <v>10</v>
      </c>
      <c r="G40" s="63">
        <f>H40</f>
        <v>10</v>
      </c>
      <c r="H40" s="63">
        <v>10</v>
      </c>
      <c r="I40" s="25"/>
      <c r="J40" s="25"/>
      <c r="K40" s="25"/>
    </row>
    <row r="41" spans="1:11" ht="18" customHeight="1">
      <c r="A41" s="25"/>
      <c r="B41" s="25"/>
      <c r="C41" s="25"/>
      <c r="D41" s="61" t="s">
        <v>149</v>
      </c>
      <c r="E41" s="61" t="s">
        <v>65</v>
      </c>
      <c r="F41" s="63">
        <f>H41</f>
        <v>100</v>
      </c>
      <c r="G41" s="63">
        <f>H41</f>
        <v>100</v>
      </c>
      <c r="H41" s="63">
        <v>100</v>
      </c>
      <c r="I41" s="25"/>
      <c r="J41" s="25"/>
      <c r="K41" s="25"/>
    </row>
    <row r="42" spans="1:11" ht="18" customHeight="1">
      <c r="A42" s="25"/>
      <c r="B42" s="25"/>
      <c r="C42" s="25"/>
      <c r="D42" s="61" t="s">
        <v>150</v>
      </c>
      <c r="E42" s="61" t="s">
        <v>65</v>
      </c>
      <c r="F42" s="63">
        <f>H42</f>
        <v>170</v>
      </c>
      <c r="G42" s="63">
        <f>H42</f>
        <v>170</v>
      </c>
      <c r="H42" s="63">
        <v>170</v>
      </c>
      <c r="I42" s="25"/>
      <c r="J42" s="25"/>
      <c r="K42" s="25"/>
    </row>
    <row r="43" spans="1:11" ht="18" customHeight="1">
      <c r="A43" s="25"/>
      <c r="B43" s="59"/>
      <c r="C43" s="61" t="s">
        <v>151</v>
      </c>
      <c r="D43" s="59"/>
      <c r="E43" s="59"/>
      <c r="F43" s="59">
        <f aca="true" t="shared" si="5" ref="F43:F56">G43</f>
        <v>1861.3100000000002</v>
      </c>
      <c r="G43" s="59">
        <f aca="true" t="shared" si="6" ref="G43:G56">H43</f>
        <v>1861.3100000000002</v>
      </c>
      <c r="H43" s="59">
        <f>H44+H62</f>
        <v>1861.3100000000002</v>
      </c>
      <c r="I43" s="25"/>
      <c r="J43" s="25"/>
      <c r="K43" s="25"/>
    </row>
    <row r="44" spans="1:11" ht="18" customHeight="1">
      <c r="A44" s="25"/>
      <c r="B44" s="59"/>
      <c r="C44" s="61" t="s">
        <v>92</v>
      </c>
      <c r="D44" s="59"/>
      <c r="E44" s="59"/>
      <c r="F44" s="59">
        <f t="shared" si="5"/>
        <v>1821.3100000000002</v>
      </c>
      <c r="G44" s="59">
        <f t="shared" si="6"/>
        <v>1821.3100000000002</v>
      </c>
      <c r="H44" s="59">
        <f>H45+H54+H59</f>
        <v>1821.3100000000002</v>
      </c>
      <c r="I44" s="25"/>
      <c r="J44" s="25"/>
      <c r="K44" s="25"/>
    </row>
    <row r="45" spans="1:11" ht="18" customHeight="1">
      <c r="A45" s="25"/>
      <c r="B45" s="59"/>
      <c r="C45" s="61" t="s">
        <v>93</v>
      </c>
      <c r="D45" s="59"/>
      <c r="E45" s="59"/>
      <c r="F45" s="59">
        <f t="shared" si="5"/>
        <v>1710.4700000000003</v>
      </c>
      <c r="G45" s="59">
        <f t="shared" si="6"/>
        <v>1710.4700000000003</v>
      </c>
      <c r="H45" s="59">
        <f>H46+H47+H48+H49+H50+H51+H52+H53</f>
        <v>1710.4700000000003</v>
      </c>
      <c r="I45" s="25"/>
      <c r="J45" s="25"/>
      <c r="K45" s="25"/>
    </row>
    <row r="46" spans="1:11" ht="18" customHeight="1">
      <c r="A46" s="59">
        <v>2060199</v>
      </c>
      <c r="B46" s="59" t="s">
        <v>152</v>
      </c>
      <c r="C46" s="61" t="s">
        <v>95</v>
      </c>
      <c r="D46" s="62" t="s">
        <v>96</v>
      </c>
      <c r="E46" s="62" t="s">
        <v>96</v>
      </c>
      <c r="F46" s="59">
        <f t="shared" si="5"/>
        <v>616.61</v>
      </c>
      <c r="G46" s="59">
        <f t="shared" si="6"/>
        <v>616.61</v>
      </c>
      <c r="H46" s="59">
        <v>616.61</v>
      </c>
      <c r="I46" s="25"/>
      <c r="J46" s="25"/>
      <c r="K46" s="25"/>
    </row>
    <row r="47" spans="1:11" ht="18" customHeight="1">
      <c r="A47" s="59"/>
      <c r="B47" s="59"/>
      <c r="C47" s="61" t="s">
        <v>97</v>
      </c>
      <c r="D47" s="62" t="s">
        <v>98</v>
      </c>
      <c r="E47" s="62" t="s">
        <v>98</v>
      </c>
      <c r="F47" s="59">
        <f t="shared" si="5"/>
        <v>448.1</v>
      </c>
      <c r="G47" s="59">
        <f t="shared" si="6"/>
        <v>448.1</v>
      </c>
      <c r="H47" s="59">
        <v>448.1</v>
      </c>
      <c r="I47" s="25"/>
      <c r="J47" s="25"/>
      <c r="K47" s="25"/>
    </row>
    <row r="48" spans="1:11" ht="18" customHeight="1">
      <c r="A48" s="59"/>
      <c r="B48" s="59"/>
      <c r="C48" s="62" t="s">
        <v>99</v>
      </c>
      <c r="D48" s="62" t="s">
        <v>100</v>
      </c>
      <c r="E48" s="62" t="s">
        <v>100</v>
      </c>
      <c r="F48" s="59">
        <f t="shared" si="5"/>
        <v>51.39</v>
      </c>
      <c r="G48" s="59">
        <f t="shared" si="6"/>
        <v>51.39</v>
      </c>
      <c r="H48" s="59">
        <v>51.39</v>
      </c>
      <c r="I48" s="25"/>
      <c r="J48" s="25"/>
      <c r="K48" s="25"/>
    </row>
    <row r="49" spans="1:11" ht="18" customHeight="1">
      <c r="A49" s="59"/>
      <c r="B49" s="59"/>
      <c r="C49" s="61" t="s">
        <v>101</v>
      </c>
      <c r="D49" s="62" t="s">
        <v>102</v>
      </c>
      <c r="E49" s="62" t="s">
        <v>102</v>
      </c>
      <c r="F49" s="59">
        <f t="shared" si="5"/>
        <v>12.41</v>
      </c>
      <c r="G49" s="59">
        <f t="shared" si="6"/>
        <v>12.41</v>
      </c>
      <c r="H49" s="59">
        <v>12.41</v>
      </c>
      <c r="I49" s="25"/>
      <c r="J49" s="25"/>
      <c r="K49" s="25"/>
    </row>
    <row r="50" spans="1:11" ht="18" customHeight="1">
      <c r="A50" s="59"/>
      <c r="B50" s="59"/>
      <c r="C50" s="61" t="s">
        <v>103</v>
      </c>
      <c r="D50" s="62" t="s">
        <v>104</v>
      </c>
      <c r="E50" s="62" t="s">
        <v>104</v>
      </c>
      <c r="F50" s="59">
        <f t="shared" si="5"/>
        <v>210.9</v>
      </c>
      <c r="G50" s="59">
        <f t="shared" si="6"/>
        <v>210.9</v>
      </c>
      <c r="H50" s="59">
        <v>210.9</v>
      </c>
      <c r="I50" s="25"/>
      <c r="J50" s="25"/>
      <c r="K50" s="25"/>
    </row>
    <row r="51" spans="1:11" ht="18" customHeight="1">
      <c r="A51" s="59"/>
      <c r="B51" s="59"/>
      <c r="C51" s="61" t="s">
        <v>107</v>
      </c>
      <c r="D51" s="61" t="s">
        <v>108</v>
      </c>
      <c r="E51" s="61" t="s">
        <v>108</v>
      </c>
      <c r="F51" s="59">
        <f t="shared" si="5"/>
        <v>63.27</v>
      </c>
      <c r="G51" s="59">
        <f t="shared" si="6"/>
        <v>63.27</v>
      </c>
      <c r="H51" s="59">
        <v>63.27</v>
      </c>
      <c r="I51" s="25"/>
      <c r="J51" s="25"/>
      <c r="K51" s="25"/>
    </row>
    <row r="52" spans="1:11" ht="18" customHeight="1">
      <c r="A52" s="59"/>
      <c r="B52" s="59"/>
      <c r="C52" s="61" t="s">
        <v>111</v>
      </c>
      <c r="D52" s="61" t="s">
        <v>112</v>
      </c>
      <c r="E52" s="61" t="s">
        <v>112</v>
      </c>
      <c r="F52" s="63">
        <f t="shared" si="5"/>
        <v>181.25</v>
      </c>
      <c r="G52" s="63">
        <f t="shared" si="6"/>
        <v>181.25</v>
      </c>
      <c r="H52" s="63">
        <v>181.25</v>
      </c>
      <c r="I52" s="25"/>
      <c r="J52" s="25"/>
      <c r="K52" s="25"/>
    </row>
    <row r="53" spans="1:11" ht="18" customHeight="1">
      <c r="A53" s="59">
        <v>2210201</v>
      </c>
      <c r="B53" s="59" t="s">
        <v>113</v>
      </c>
      <c r="C53" s="61" t="s">
        <v>114</v>
      </c>
      <c r="D53" s="61" t="s">
        <v>113</v>
      </c>
      <c r="E53" s="61" t="s">
        <v>113</v>
      </c>
      <c r="F53" s="63">
        <f t="shared" si="5"/>
        <v>126.54</v>
      </c>
      <c r="G53" s="63">
        <f t="shared" si="6"/>
        <v>126.54</v>
      </c>
      <c r="H53" s="63">
        <v>126.54</v>
      </c>
      <c r="I53" s="25"/>
      <c r="J53" s="25"/>
      <c r="K53" s="25"/>
    </row>
    <row r="54" spans="1:11" ht="18" customHeight="1">
      <c r="A54" s="59"/>
      <c r="B54" s="59"/>
      <c r="C54" s="61" t="s">
        <v>115</v>
      </c>
      <c r="D54" s="59"/>
      <c r="E54" s="59"/>
      <c r="F54" s="63">
        <f>F55+F56+F57+F58</f>
        <v>38.73</v>
      </c>
      <c r="G54" s="63">
        <f>G55+G56+G57+G58</f>
        <v>38.73</v>
      </c>
      <c r="H54" s="63">
        <f>H55+H56+H57+H58</f>
        <v>38.73</v>
      </c>
      <c r="I54" s="25"/>
      <c r="J54" s="25"/>
      <c r="K54" s="25"/>
    </row>
    <row r="55" spans="1:11" ht="18" customHeight="1">
      <c r="A55" s="59">
        <v>2060199</v>
      </c>
      <c r="B55" s="59" t="s">
        <v>152</v>
      </c>
      <c r="C55" s="61" t="s">
        <v>119</v>
      </c>
      <c r="D55" s="61" t="s">
        <v>120</v>
      </c>
      <c r="E55" s="61" t="s">
        <v>120</v>
      </c>
      <c r="F55" s="63">
        <f t="shared" si="5"/>
        <v>24.08</v>
      </c>
      <c r="G55" s="63">
        <f t="shared" si="6"/>
        <v>24.08</v>
      </c>
      <c r="H55" s="63">
        <v>24.08</v>
      </c>
      <c r="I55" s="25"/>
      <c r="J55" s="25"/>
      <c r="K55" s="25"/>
    </row>
    <row r="56" spans="1:11" ht="18" customHeight="1">
      <c r="A56" s="59"/>
      <c r="B56" s="59"/>
      <c r="C56" s="61" t="s">
        <v>121</v>
      </c>
      <c r="D56" s="61" t="s">
        <v>122</v>
      </c>
      <c r="E56" s="61" t="s">
        <v>122</v>
      </c>
      <c r="F56" s="63">
        <f t="shared" si="5"/>
        <v>7.68</v>
      </c>
      <c r="G56" s="63">
        <f t="shared" si="6"/>
        <v>7.68</v>
      </c>
      <c r="H56" s="63">
        <v>7.68</v>
      </c>
      <c r="I56" s="25"/>
      <c r="J56" s="25"/>
      <c r="K56" s="25"/>
    </row>
    <row r="57" spans="1:11" ht="18" customHeight="1">
      <c r="A57" s="59"/>
      <c r="B57" s="59"/>
      <c r="C57" s="61" t="s">
        <v>125</v>
      </c>
      <c r="D57" s="61" t="s">
        <v>126</v>
      </c>
      <c r="E57" s="61" t="s">
        <v>126</v>
      </c>
      <c r="F57" s="63">
        <f aca="true" t="shared" si="7" ref="F57:F66">G57</f>
        <v>0.6</v>
      </c>
      <c r="G57" s="63">
        <f aca="true" t="shared" si="8" ref="G57:G66">H57</f>
        <v>0.6</v>
      </c>
      <c r="H57" s="63">
        <v>0.6</v>
      </c>
      <c r="I57" s="25"/>
      <c r="J57" s="25"/>
      <c r="K57" s="25"/>
    </row>
    <row r="58" spans="1:11" ht="18" customHeight="1">
      <c r="A58" s="59"/>
      <c r="B58" s="59"/>
      <c r="C58" s="61" t="s">
        <v>127</v>
      </c>
      <c r="D58" s="61" t="s">
        <v>128</v>
      </c>
      <c r="E58" s="61" t="s">
        <v>128</v>
      </c>
      <c r="F58" s="63">
        <f t="shared" si="7"/>
        <v>6.37</v>
      </c>
      <c r="G58" s="63">
        <f t="shared" si="8"/>
        <v>6.37</v>
      </c>
      <c r="H58" s="63">
        <v>6.37</v>
      </c>
      <c r="I58" s="25"/>
      <c r="J58" s="25"/>
      <c r="K58" s="25"/>
    </row>
    <row r="59" spans="1:11" ht="18" customHeight="1">
      <c r="A59" s="59"/>
      <c r="B59" s="59"/>
      <c r="C59" s="61" t="s">
        <v>129</v>
      </c>
      <c r="D59" s="59"/>
      <c r="E59" s="59"/>
      <c r="F59" s="63">
        <f t="shared" si="7"/>
        <v>72.11</v>
      </c>
      <c r="G59" s="63">
        <f t="shared" si="8"/>
        <v>72.11</v>
      </c>
      <c r="H59" s="63">
        <f>H60+H61</f>
        <v>72.11</v>
      </c>
      <c r="I59" s="25"/>
      <c r="J59" s="25"/>
      <c r="K59" s="25"/>
    </row>
    <row r="60" spans="1:11" ht="18" customHeight="1">
      <c r="A60" s="59">
        <v>2060199</v>
      </c>
      <c r="B60" s="59" t="s">
        <v>152</v>
      </c>
      <c r="C60" s="61" t="s">
        <v>130</v>
      </c>
      <c r="D60" s="61" t="s">
        <v>131</v>
      </c>
      <c r="E60" s="61" t="s">
        <v>131</v>
      </c>
      <c r="F60" s="63">
        <f t="shared" si="7"/>
        <v>35.2</v>
      </c>
      <c r="G60" s="63">
        <f t="shared" si="8"/>
        <v>35.2</v>
      </c>
      <c r="H60" s="63">
        <v>35.2</v>
      </c>
      <c r="I60" s="25"/>
      <c r="J60" s="25"/>
      <c r="K60" s="25"/>
    </row>
    <row r="61" spans="1:11" ht="18" customHeight="1">
      <c r="A61" s="59"/>
      <c r="B61" s="59"/>
      <c r="C61" s="61" t="s">
        <v>136</v>
      </c>
      <c r="D61" s="61" t="s">
        <v>137</v>
      </c>
      <c r="E61" s="61" t="s">
        <v>137</v>
      </c>
      <c r="F61" s="63">
        <f t="shared" si="7"/>
        <v>36.91</v>
      </c>
      <c r="G61" s="63">
        <f t="shared" si="8"/>
        <v>36.91</v>
      </c>
      <c r="H61" s="63">
        <v>36.91</v>
      </c>
      <c r="I61" s="25"/>
      <c r="J61" s="25"/>
      <c r="K61" s="25"/>
    </row>
    <row r="62" spans="1:11" ht="18" customHeight="1">
      <c r="A62" s="59"/>
      <c r="B62" s="59"/>
      <c r="C62" s="61" t="s">
        <v>143</v>
      </c>
      <c r="D62" s="59"/>
      <c r="E62" s="59"/>
      <c r="F62" s="63">
        <f t="shared" si="7"/>
        <v>40</v>
      </c>
      <c r="G62" s="63">
        <f t="shared" si="8"/>
        <v>40</v>
      </c>
      <c r="H62" s="63">
        <f>H63</f>
        <v>40</v>
      </c>
      <c r="I62" s="25"/>
      <c r="J62" s="25"/>
      <c r="K62" s="25"/>
    </row>
    <row r="63" spans="1:11" ht="18" customHeight="1">
      <c r="A63" s="59"/>
      <c r="B63" s="59"/>
      <c r="C63" s="61" t="s">
        <v>145</v>
      </c>
      <c r="D63" s="59"/>
      <c r="E63" s="59"/>
      <c r="F63" s="63">
        <f t="shared" si="7"/>
        <v>40</v>
      </c>
      <c r="G63" s="63">
        <f t="shared" si="8"/>
        <v>40</v>
      </c>
      <c r="H63" s="63">
        <f>H64+H65+H66</f>
        <v>40</v>
      </c>
      <c r="I63" s="25"/>
      <c r="J63" s="25"/>
      <c r="K63" s="25"/>
    </row>
    <row r="64" spans="1:11" ht="18" customHeight="1">
      <c r="A64" s="59">
        <v>2060199</v>
      </c>
      <c r="B64" s="59" t="s">
        <v>152</v>
      </c>
      <c r="C64" s="59"/>
      <c r="D64" s="61" t="s">
        <v>153</v>
      </c>
      <c r="E64" s="61" t="s">
        <v>65</v>
      </c>
      <c r="F64" s="63">
        <f t="shared" si="7"/>
        <v>10</v>
      </c>
      <c r="G64" s="63">
        <f t="shared" si="8"/>
        <v>10</v>
      </c>
      <c r="H64" s="63">
        <v>10</v>
      </c>
      <c r="I64" s="25"/>
      <c r="J64" s="25"/>
      <c r="K64" s="25"/>
    </row>
    <row r="65" spans="1:11" ht="18" customHeight="1">
      <c r="A65" s="25"/>
      <c r="B65" s="59"/>
      <c r="C65" s="59"/>
      <c r="D65" s="61" t="s">
        <v>154</v>
      </c>
      <c r="E65" s="61" t="s">
        <v>65</v>
      </c>
      <c r="F65" s="63">
        <f t="shared" si="7"/>
        <v>10</v>
      </c>
      <c r="G65" s="63">
        <f t="shared" si="8"/>
        <v>10</v>
      </c>
      <c r="H65" s="63">
        <v>10</v>
      </c>
      <c r="I65" s="25"/>
      <c r="J65" s="25"/>
      <c r="K65" s="25"/>
    </row>
    <row r="66" spans="1:11" ht="18" customHeight="1">
      <c r="A66" s="25"/>
      <c r="B66" s="59"/>
      <c r="C66" s="59"/>
      <c r="D66" s="61" t="s">
        <v>155</v>
      </c>
      <c r="E66" s="61" t="s">
        <v>65</v>
      </c>
      <c r="F66" s="63">
        <f t="shared" si="7"/>
        <v>20</v>
      </c>
      <c r="G66" s="63">
        <f t="shared" si="8"/>
        <v>20</v>
      </c>
      <c r="H66" s="63">
        <v>20</v>
      </c>
      <c r="I66" s="25"/>
      <c r="J66" s="25"/>
      <c r="K66" s="25"/>
    </row>
  </sheetData>
  <sheetProtection/>
  <mergeCells count="11">
    <mergeCell ref="A2:K2"/>
    <mergeCell ref="J3:K3"/>
    <mergeCell ref="A4:B4"/>
    <mergeCell ref="F4:K4"/>
    <mergeCell ref="G5:K5"/>
    <mergeCell ref="A5:A6"/>
    <mergeCell ref="B5:B6"/>
    <mergeCell ref="C4:C6"/>
    <mergeCell ref="D4:D6"/>
    <mergeCell ref="E4:E6"/>
    <mergeCell ref="F5:F6"/>
  </mergeCells>
  <printOptions/>
  <pageMargins left="0.87" right="0.75" top="0.59" bottom="0.47" header="0.35" footer="0.2"/>
  <pageSetup horizontalDpi="600" verticalDpi="600" orientation="landscape" paperSize="9" scale="75"/>
  <headerFooter scaleWithDoc="0" alignWithMargins="0">
    <oddFooter>&amp;C—9—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1" max="1" width="8.25390625" style="47" customWidth="1"/>
    <col min="2" max="2" width="14.75390625" style="47" customWidth="1"/>
    <col min="3" max="3" width="21.625" style="47" customWidth="1"/>
    <col min="4" max="4" width="14.25390625" style="47" customWidth="1"/>
    <col min="5" max="5" width="15.50390625" style="47" customWidth="1"/>
    <col min="6" max="6" width="11.125" style="47" customWidth="1"/>
    <col min="7" max="7" width="10.25390625" style="47" customWidth="1"/>
    <col min="8" max="8" width="10.875" style="47" customWidth="1"/>
    <col min="9" max="9" width="4.50390625" style="47" customWidth="1"/>
    <col min="10" max="10" width="6.125" style="47" customWidth="1"/>
    <col min="11" max="11" width="4.75390625" style="47" customWidth="1"/>
    <col min="12" max="16384" width="9.00390625" style="47" customWidth="1"/>
  </cols>
  <sheetData>
    <row r="1" s="47" customFormat="1" ht="18" customHeight="1">
      <c r="A1" s="48" t="s">
        <v>156</v>
      </c>
    </row>
    <row r="2" spans="1:11" s="47" customFormat="1" ht="22.5" customHeight="1">
      <c r="A2" s="49" t="s">
        <v>157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="47" customFormat="1" ht="15.75" customHeight="1">
      <c r="J3" s="55" t="s">
        <v>2</v>
      </c>
    </row>
    <row r="4" spans="1:11" s="47" customFormat="1" ht="18.75" customHeight="1">
      <c r="A4" s="50" t="s">
        <v>78</v>
      </c>
      <c r="B4" s="50"/>
      <c r="C4" s="50" t="s">
        <v>79</v>
      </c>
      <c r="D4" s="50" t="s">
        <v>80</v>
      </c>
      <c r="E4" s="50" t="s">
        <v>81</v>
      </c>
      <c r="F4" s="50" t="s">
        <v>82</v>
      </c>
      <c r="G4" s="50"/>
      <c r="H4" s="50"/>
      <c r="I4" s="50"/>
      <c r="J4" s="50"/>
      <c r="K4" s="50"/>
    </row>
    <row r="5" spans="1:11" s="47" customFormat="1" ht="15" customHeight="1">
      <c r="A5" s="50" t="s">
        <v>83</v>
      </c>
      <c r="B5" s="50" t="s">
        <v>84</v>
      </c>
      <c r="C5" s="50"/>
      <c r="D5" s="50"/>
      <c r="E5" s="50"/>
      <c r="F5" s="50" t="s">
        <v>57</v>
      </c>
      <c r="G5" s="50" t="s">
        <v>85</v>
      </c>
      <c r="H5" s="50"/>
      <c r="I5" s="50"/>
      <c r="J5" s="50"/>
      <c r="K5" s="50"/>
    </row>
    <row r="6" spans="1:11" s="47" customFormat="1" ht="25.5" customHeight="1">
      <c r="A6" s="50"/>
      <c r="B6" s="50"/>
      <c r="C6" s="50"/>
      <c r="D6" s="50"/>
      <c r="E6" s="50"/>
      <c r="F6" s="50"/>
      <c r="G6" s="50" t="s">
        <v>64</v>
      </c>
      <c r="H6" s="50" t="s">
        <v>86</v>
      </c>
      <c r="I6" s="50" t="s">
        <v>87</v>
      </c>
      <c r="J6" s="50" t="s">
        <v>88</v>
      </c>
      <c r="K6" s="50" t="s">
        <v>89</v>
      </c>
    </row>
    <row r="7" spans="1:11" s="47" customFormat="1" ht="12" customHeight="1">
      <c r="A7" s="50" t="s">
        <v>67</v>
      </c>
      <c r="B7" s="50" t="s">
        <v>67</v>
      </c>
      <c r="C7" s="50" t="s">
        <v>67</v>
      </c>
      <c r="D7" s="50" t="s">
        <v>67</v>
      </c>
      <c r="E7" s="50" t="s">
        <v>67</v>
      </c>
      <c r="F7" s="51">
        <v>1</v>
      </c>
      <c r="G7" s="51">
        <v>2</v>
      </c>
      <c r="H7" s="51">
        <v>3</v>
      </c>
      <c r="I7" s="51">
        <v>4</v>
      </c>
      <c r="J7" s="51">
        <v>5</v>
      </c>
      <c r="K7" s="51">
        <v>6</v>
      </c>
    </row>
    <row r="8" spans="1:11" s="47" customFormat="1" ht="12" customHeight="1">
      <c r="A8" s="50"/>
      <c r="B8" s="50"/>
      <c r="C8" s="52" t="s">
        <v>90</v>
      </c>
      <c r="D8" s="51"/>
      <c r="E8" s="51"/>
      <c r="F8" s="51">
        <f aca="true" t="shared" si="0" ref="F8:H8">F9+F36</f>
        <v>6385.460000000001</v>
      </c>
      <c r="G8" s="51">
        <f t="shared" si="0"/>
        <v>6385.460000000001</v>
      </c>
      <c r="H8" s="51">
        <f t="shared" si="0"/>
        <v>6385.460000000001</v>
      </c>
      <c r="I8" s="51"/>
      <c r="J8" s="51"/>
      <c r="K8" s="51"/>
    </row>
    <row r="9" spans="1:11" s="47" customFormat="1" ht="12" customHeight="1">
      <c r="A9" s="50"/>
      <c r="B9" s="50"/>
      <c r="C9" s="52" t="s">
        <v>91</v>
      </c>
      <c r="D9" s="51"/>
      <c r="E9" s="51"/>
      <c r="F9" s="51">
        <f>F10</f>
        <v>4564.150000000001</v>
      </c>
      <c r="G9" s="51">
        <f>G10</f>
        <v>4564.150000000001</v>
      </c>
      <c r="H9" s="51">
        <f>H10</f>
        <v>4564.150000000001</v>
      </c>
      <c r="I9" s="51"/>
      <c r="J9" s="51"/>
      <c r="K9" s="51"/>
    </row>
    <row r="10" spans="1:11" s="47" customFormat="1" ht="12" customHeight="1">
      <c r="A10" s="50"/>
      <c r="B10" s="50"/>
      <c r="C10" s="52" t="s">
        <v>92</v>
      </c>
      <c r="D10" s="50"/>
      <c r="E10" s="50"/>
      <c r="F10" s="50">
        <f aca="true" t="shared" si="1" ref="F10:F21">G10</f>
        <v>4564.150000000001</v>
      </c>
      <c r="G10" s="50">
        <f aca="true" t="shared" si="2" ref="G10:G21">H10</f>
        <v>4564.150000000001</v>
      </c>
      <c r="H10" s="50">
        <f>H11+H22+H29</f>
        <v>4564.150000000001</v>
      </c>
      <c r="I10" s="51"/>
      <c r="J10" s="51"/>
      <c r="K10" s="51"/>
    </row>
    <row r="11" spans="1:11" s="47" customFormat="1" ht="12" customHeight="1">
      <c r="A11" s="50"/>
      <c r="B11" s="50"/>
      <c r="C11" s="52" t="s">
        <v>93</v>
      </c>
      <c r="D11" s="50"/>
      <c r="E11" s="50"/>
      <c r="F11" s="50">
        <f t="shared" si="1"/>
        <v>3816.3700000000003</v>
      </c>
      <c r="G11" s="50">
        <f t="shared" si="2"/>
        <v>3816.3700000000003</v>
      </c>
      <c r="H11" s="50">
        <f>H12+H13+H14+H15+H16+H18+H20+H21+H17+H19</f>
        <v>3816.3700000000003</v>
      </c>
      <c r="I11" s="51"/>
      <c r="J11" s="51"/>
      <c r="K11" s="51"/>
    </row>
    <row r="12" spans="1:11" s="47" customFormat="1" ht="12" customHeight="1">
      <c r="A12" s="50">
        <v>2130104</v>
      </c>
      <c r="B12" s="50" t="s">
        <v>94</v>
      </c>
      <c r="C12" s="52" t="s">
        <v>95</v>
      </c>
      <c r="D12" s="53" t="s">
        <v>96</v>
      </c>
      <c r="E12" s="53" t="s">
        <v>96</v>
      </c>
      <c r="F12" s="50">
        <f t="shared" si="1"/>
        <v>1332.29</v>
      </c>
      <c r="G12" s="50">
        <f t="shared" si="2"/>
        <v>1332.29</v>
      </c>
      <c r="H12" s="50">
        <v>1332.29</v>
      </c>
      <c r="I12" s="51"/>
      <c r="J12" s="51"/>
      <c r="K12" s="51"/>
    </row>
    <row r="13" spans="1:11" s="47" customFormat="1" ht="12" customHeight="1">
      <c r="A13" s="50"/>
      <c r="B13" s="50"/>
      <c r="C13" s="52" t="s">
        <v>97</v>
      </c>
      <c r="D13" s="53" t="s">
        <v>98</v>
      </c>
      <c r="E13" s="53" t="s">
        <v>98</v>
      </c>
      <c r="F13" s="50">
        <f t="shared" si="1"/>
        <v>1019.78</v>
      </c>
      <c r="G13" s="50">
        <f t="shared" si="2"/>
        <v>1019.78</v>
      </c>
      <c r="H13" s="50">
        <v>1019.78</v>
      </c>
      <c r="I13" s="51"/>
      <c r="J13" s="51"/>
      <c r="K13" s="51"/>
    </row>
    <row r="14" spans="1:11" s="47" customFormat="1" ht="12" customHeight="1">
      <c r="A14" s="50"/>
      <c r="B14" s="50"/>
      <c r="C14" s="53" t="s">
        <v>99</v>
      </c>
      <c r="D14" s="53" t="s">
        <v>100</v>
      </c>
      <c r="E14" s="53" t="s">
        <v>100</v>
      </c>
      <c r="F14" s="50">
        <f t="shared" si="1"/>
        <v>111.03</v>
      </c>
      <c r="G14" s="50">
        <f t="shared" si="2"/>
        <v>111.03</v>
      </c>
      <c r="H14" s="50">
        <v>111.03</v>
      </c>
      <c r="I14" s="51"/>
      <c r="J14" s="51"/>
      <c r="K14" s="51"/>
    </row>
    <row r="15" spans="1:11" s="47" customFormat="1" ht="12" customHeight="1">
      <c r="A15" s="50"/>
      <c r="B15" s="50"/>
      <c r="C15" s="52" t="s">
        <v>101</v>
      </c>
      <c r="D15" s="53" t="s">
        <v>102</v>
      </c>
      <c r="E15" s="53" t="s">
        <v>102</v>
      </c>
      <c r="F15" s="50">
        <f t="shared" si="1"/>
        <v>15.29</v>
      </c>
      <c r="G15" s="50">
        <f t="shared" si="2"/>
        <v>15.29</v>
      </c>
      <c r="H15" s="50">
        <v>15.29</v>
      </c>
      <c r="I15" s="51"/>
      <c r="J15" s="51"/>
      <c r="K15" s="51"/>
    </row>
    <row r="16" spans="1:11" s="47" customFormat="1" ht="12" customHeight="1">
      <c r="A16" s="50"/>
      <c r="B16" s="50"/>
      <c r="C16" s="52" t="s">
        <v>103</v>
      </c>
      <c r="D16" s="53" t="s">
        <v>104</v>
      </c>
      <c r="E16" s="53" t="s">
        <v>104</v>
      </c>
      <c r="F16" s="50">
        <f t="shared" si="1"/>
        <v>464.73</v>
      </c>
      <c r="G16" s="50">
        <f t="shared" si="2"/>
        <v>464.73</v>
      </c>
      <c r="H16" s="50">
        <v>464.73</v>
      </c>
      <c r="I16" s="51"/>
      <c r="J16" s="51"/>
      <c r="K16" s="51"/>
    </row>
    <row r="17" spans="1:11" s="47" customFormat="1" ht="12" customHeight="1">
      <c r="A17" s="50"/>
      <c r="B17" s="50"/>
      <c r="C17" s="52" t="s">
        <v>105</v>
      </c>
      <c r="D17" s="52" t="s">
        <v>106</v>
      </c>
      <c r="E17" s="52" t="s">
        <v>106</v>
      </c>
      <c r="F17" s="54">
        <f t="shared" si="1"/>
        <v>97.8</v>
      </c>
      <c r="G17" s="54">
        <f t="shared" si="2"/>
        <v>97.8</v>
      </c>
      <c r="H17" s="54">
        <v>97.8</v>
      </c>
      <c r="I17" s="51"/>
      <c r="J17" s="51"/>
      <c r="K17" s="51"/>
    </row>
    <row r="18" spans="1:11" s="47" customFormat="1" ht="12" customHeight="1">
      <c r="A18" s="50"/>
      <c r="B18" s="50"/>
      <c r="C18" s="52" t="s">
        <v>107</v>
      </c>
      <c r="D18" s="52" t="s">
        <v>108</v>
      </c>
      <c r="E18" s="52" t="s">
        <v>108</v>
      </c>
      <c r="F18" s="54">
        <f t="shared" si="1"/>
        <v>139.42</v>
      </c>
      <c r="G18" s="54">
        <f t="shared" si="2"/>
        <v>139.42</v>
      </c>
      <c r="H18" s="54">
        <v>139.42</v>
      </c>
      <c r="I18" s="51"/>
      <c r="J18" s="51"/>
      <c r="K18" s="51"/>
    </row>
    <row r="19" spans="1:11" s="47" customFormat="1" ht="12" customHeight="1">
      <c r="A19" s="50"/>
      <c r="B19" s="50"/>
      <c r="C19" s="52" t="s">
        <v>109</v>
      </c>
      <c r="D19" s="52" t="s">
        <v>110</v>
      </c>
      <c r="E19" s="52" t="s">
        <v>110</v>
      </c>
      <c r="F19" s="54">
        <f t="shared" si="1"/>
        <v>40.93</v>
      </c>
      <c r="G19" s="54">
        <f t="shared" si="2"/>
        <v>40.93</v>
      </c>
      <c r="H19" s="54">
        <v>40.93</v>
      </c>
      <c r="I19" s="51"/>
      <c r="J19" s="51"/>
      <c r="K19" s="51"/>
    </row>
    <row r="20" spans="1:11" s="47" customFormat="1" ht="12" customHeight="1">
      <c r="A20" s="50"/>
      <c r="B20" s="50"/>
      <c r="C20" s="52" t="s">
        <v>111</v>
      </c>
      <c r="D20" s="52" t="s">
        <v>112</v>
      </c>
      <c r="E20" s="52" t="s">
        <v>112</v>
      </c>
      <c r="F20" s="54">
        <f t="shared" si="1"/>
        <v>316.26</v>
      </c>
      <c r="G20" s="54">
        <f t="shared" si="2"/>
        <v>316.26</v>
      </c>
      <c r="H20" s="54">
        <v>316.26</v>
      </c>
      <c r="I20" s="51"/>
      <c r="J20" s="51"/>
      <c r="K20" s="51"/>
    </row>
    <row r="21" spans="1:11" s="47" customFormat="1" ht="12" customHeight="1">
      <c r="A21" s="50">
        <v>2210201</v>
      </c>
      <c r="B21" s="50" t="s">
        <v>113</v>
      </c>
      <c r="C21" s="52" t="s">
        <v>114</v>
      </c>
      <c r="D21" s="52" t="s">
        <v>113</v>
      </c>
      <c r="E21" s="52" t="s">
        <v>113</v>
      </c>
      <c r="F21" s="54">
        <f t="shared" si="1"/>
        <v>278.84</v>
      </c>
      <c r="G21" s="54">
        <f t="shared" si="2"/>
        <v>278.84</v>
      </c>
      <c r="H21" s="54">
        <v>278.84</v>
      </c>
      <c r="I21" s="51"/>
      <c r="J21" s="51"/>
      <c r="K21" s="51"/>
    </row>
    <row r="22" spans="1:11" s="47" customFormat="1" ht="12" customHeight="1">
      <c r="A22" s="50"/>
      <c r="B22" s="50"/>
      <c r="C22" s="52" t="s">
        <v>115</v>
      </c>
      <c r="D22" s="50"/>
      <c r="E22" s="50"/>
      <c r="F22" s="54">
        <f>F24+F25+F27+F28</f>
        <v>132.83</v>
      </c>
      <c r="G22" s="54">
        <f>G24+G25+G27+G28</f>
        <v>132.83</v>
      </c>
      <c r="H22" s="54">
        <f>H24+H25+H27+H28+H26+H23</f>
        <v>249.26000000000005</v>
      </c>
      <c r="I22" s="51"/>
      <c r="J22" s="51"/>
      <c r="K22" s="51"/>
    </row>
    <row r="23" spans="1:11" s="47" customFormat="1" ht="12" customHeight="1">
      <c r="A23" s="50">
        <v>2080504</v>
      </c>
      <c r="B23" s="50" t="s">
        <v>116</v>
      </c>
      <c r="C23" s="52" t="s">
        <v>117</v>
      </c>
      <c r="D23" s="52" t="s">
        <v>118</v>
      </c>
      <c r="E23" s="52" t="s">
        <v>118</v>
      </c>
      <c r="F23" s="54">
        <f aca="true" t="shared" si="3" ref="F23:F28">G23</f>
        <v>91.54</v>
      </c>
      <c r="G23" s="54">
        <f aca="true" t="shared" si="4" ref="G23:G28">H23</f>
        <v>91.54</v>
      </c>
      <c r="H23" s="54">
        <v>91.54</v>
      </c>
      <c r="I23" s="51"/>
      <c r="J23" s="51"/>
      <c r="K23" s="51"/>
    </row>
    <row r="24" spans="1:11" s="47" customFormat="1" ht="12" customHeight="1">
      <c r="A24" s="50">
        <v>2130104</v>
      </c>
      <c r="B24" s="50" t="s">
        <v>94</v>
      </c>
      <c r="C24" s="52" t="s">
        <v>119</v>
      </c>
      <c r="D24" s="52" t="s">
        <v>120</v>
      </c>
      <c r="E24" s="52" t="s">
        <v>120</v>
      </c>
      <c r="F24" s="54">
        <f t="shared" si="3"/>
        <v>106.4</v>
      </c>
      <c r="G24" s="54">
        <f t="shared" si="4"/>
        <v>106.4</v>
      </c>
      <c r="H24" s="54">
        <v>106.4</v>
      </c>
      <c r="I24" s="51"/>
      <c r="J24" s="51"/>
      <c r="K24" s="51"/>
    </row>
    <row r="25" spans="1:11" s="47" customFormat="1" ht="12" customHeight="1">
      <c r="A25" s="50"/>
      <c r="B25" s="50"/>
      <c r="C25" s="52" t="s">
        <v>121</v>
      </c>
      <c r="D25" s="52" t="s">
        <v>122</v>
      </c>
      <c r="E25" s="52" t="s">
        <v>122</v>
      </c>
      <c r="F25" s="54">
        <f t="shared" si="3"/>
        <v>18.92</v>
      </c>
      <c r="G25" s="54">
        <f t="shared" si="4"/>
        <v>18.92</v>
      </c>
      <c r="H25" s="54">
        <v>18.92</v>
      </c>
      <c r="I25" s="51"/>
      <c r="J25" s="51"/>
      <c r="K25" s="51"/>
    </row>
    <row r="26" spans="1:11" s="47" customFormat="1" ht="12" customHeight="1">
      <c r="A26" s="50"/>
      <c r="B26" s="50"/>
      <c r="C26" s="52" t="s">
        <v>123</v>
      </c>
      <c r="D26" s="52" t="s">
        <v>124</v>
      </c>
      <c r="E26" s="52" t="s">
        <v>124</v>
      </c>
      <c r="F26" s="54">
        <f t="shared" si="3"/>
        <v>24.89</v>
      </c>
      <c r="G26" s="54">
        <f t="shared" si="4"/>
        <v>24.89</v>
      </c>
      <c r="H26" s="54">
        <v>24.89</v>
      </c>
      <c r="I26" s="51"/>
      <c r="J26" s="51"/>
      <c r="K26" s="51"/>
    </row>
    <row r="27" spans="1:11" s="47" customFormat="1" ht="12" customHeight="1">
      <c r="A27" s="50"/>
      <c r="B27" s="50"/>
      <c r="C27" s="52" t="s">
        <v>125</v>
      </c>
      <c r="D27" s="52" t="s">
        <v>126</v>
      </c>
      <c r="E27" s="52" t="s">
        <v>126</v>
      </c>
      <c r="F27" s="54">
        <f t="shared" si="3"/>
        <v>0.6</v>
      </c>
      <c r="G27" s="54">
        <f t="shared" si="4"/>
        <v>0.6</v>
      </c>
      <c r="H27" s="54">
        <v>0.6</v>
      </c>
      <c r="I27" s="51"/>
      <c r="J27" s="51"/>
      <c r="K27" s="51"/>
    </row>
    <row r="28" spans="1:11" s="47" customFormat="1" ht="12" customHeight="1">
      <c r="A28" s="50"/>
      <c r="B28" s="50"/>
      <c r="C28" s="52" t="s">
        <v>127</v>
      </c>
      <c r="D28" s="52" t="s">
        <v>128</v>
      </c>
      <c r="E28" s="52" t="s">
        <v>128</v>
      </c>
      <c r="F28" s="54">
        <f t="shared" si="3"/>
        <v>6.91</v>
      </c>
      <c r="G28" s="54">
        <f t="shared" si="4"/>
        <v>6.91</v>
      </c>
      <c r="H28" s="54">
        <v>6.91</v>
      </c>
      <c r="I28" s="51"/>
      <c r="J28" s="51"/>
      <c r="K28" s="51"/>
    </row>
    <row r="29" spans="1:11" s="47" customFormat="1" ht="12" customHeight="1">
      <c r="A29" s="50"/>
      <c r="B29" s="50"/>
      <c r="C29" s="52" t="s">
        <v>129</v>
      </c>
      <c r="D29" s="50"/>
      <c r="E29" s="50"/>
      <c r="F29" s="54">
        <f aca="true" t="shared" si="5" ref="F29:H29">+F30+F31+F32+F33+F34+F35</f>
        <v>498.52</v>
      </c>
      <c r="G29" s="54">
        <f t="shared" si="5"/>
        <v>498.52</v>
      </c>
      <c r="H29" s="54">
        <f t="shared" si="5"/>
        <v>498.52</v>
      </c>
      <c r="I29" s="51"/>
      <c r="J29" s="51"/>
      <c r="K29" s="51"/>
    </row>
    <row r="30" spans="1:11" s="47" customFormat="1" ht="12" customHeight="1">
      <c r="A30" s="50"/>
      <c r="B30" s="50"/>
      <c r="C30" s="52" t="s">
        <v>130</v>
      </c>
      <c r="D30" s="52" t="s">
        <v>131</v>
      </c>
      <c r="E30" s="52" t="s">
        <v>131</v>
      </c>
      <c r="F30" s="54">
        <f aca="true" t="shared" si="6" ref="F30:F35">G30</f>
        <v>89.6</v>
      </c>
      <c r="G30" s="54">
        <f aca="true" t="shared" si="7" ref="G30:G35">H30</f>
        <v>89.6</v>
      </c>
      <c r="H30" s="54">
        <v>89.6</v>
      </c>
      <c r="I30" s="51"/>
      <c r="J30" s="51"/>
      <c r="K30" s="51"/>
    </row>
    <row r="31" spans="1:11" s="47" customFormat="1" ht="12" customHeight="1">
      <c r="A31" s="50"/>
      <c r="B31" s="50"/>
      <c r="C31" s="52" t="s">
        <v>132</v>
      </c>
      <c r="D31" s="52" t="s">
        <v>133</v>
      </c>
      <c r="E31" s="52" t="s">
        <v>133</v>
      </c>
      <c r="F31" s="54">
        <f t="shared" si="6"/>
        <v>38.74</v>
      </c>
      <c r="G31" s="54">
        <f t="shared" si="7"/>
        <v>38.74</v>
      </c>
      <c r="H31" s="54">
        <v>38.74</v>
      </c>
      <c r="I31" s="51"/>
      <c r="J31" s="51"/>
      <c r="K31" s="51"/>
    </row>
    <row r="32" spans="1:11" s="47" customFormat="1" ht="12" customHeight="1">
      <c r="A32" s="50"/>
      <c r="B32" s="50"/>
      <c r="C32" s="52" t="s">
        <v>134</v>
      </c>
      <c r="D32" s="52" t="s">
        <v>135</v>
      </c>
      <c r="E32" s="52" t="s">
        <v>135</v>
      </c>
      <c r="F32" s="54">
        <f t="shared" si="6"/>
        <v>20</v>
      </c>
      <c r="G32" s="54">
        <f t="shared" si="7"/>
        <v>20</v>
      </c>
      <c r="H32" s="54">
        <v>20</v>
      </c>
      <c r="I32" s="51"/>
      <c r="J32" s="51"/>
      <c r="K32" s="51"/>
    </row>
    <row r="33" spans="1:11" s="47" customFormat="1" ht="12" customHeight="1">
      <c r="A33" s="50"/>
      <c r="B33" s="50"/>
      <c r="C33" s="52" t="s">
        <v>136</v>
      </c>
      <c r="D33" s="52" t="s">
        <v>137</v>
      </c>
      <c r="E33" s="52" t="s">
        <v>138</v>
      </c>
      <c r="F33" s="54">
        <f t="shared" si="6"/>
        <v>81.33</v>
      </c>
      <c r="G33" s="54">
        <f t="shared" si="7"/>
        <v>81.33</v>
      </c>
      <c r="H33" s="54">
        <v>81.33</v>
      </c>
      <c r="I33" s="51"/>
      <c r="J33" s="51"/>
      <c r="K33" s="51"/>
    </row>
    <row r="34" spans="1:11" s="47" customFormat="1" ht="12" customHeight="1">
      <c r="A34" s="50"/>
      <c r="B34" s="50"/>
      <c r="C34" s="52" t="s">
        <v>139</v>
      </c>
      <c r="D34" s="52" t="s">
        <v>140</v>
      </c>
      <c r="E34" s="52" t="s">
        <v>140</v>
      </c>
      <c r="F34" s="54">
        <f t="shared" si="6"/>
        <v>100.25</v>
      </c>
      <c r="G34" s="54">
        <f t="shared" si="7"/>
        <v>100.25</v>
      </c>
      <c r="H34" s="54">
        <v>100.25</v>
      </c>
      <c r="I34" s="51"/>
      <c r="J34" s="51"/>
      <c r="K34" s="51"/>
    </row>
    <row r="35" spans="1:11" s="47" customFormat="1" ht="12" customHeight="1">
      <c r="A35" s="50"/>
      <c r="B35" s="50"/>
      <c r="C35" s="52" t="s">
        <v>141</v>
      </c>
      <c r="D35" s="52" t="s">
        <v>142</v>
      </c>
      <c r="E35" s="52" t="s">
        <v>142</v>
      </c>
      <c r="F35" s="54">
        <f t="shared" si="6"/>
        <v>168.6</v>
      </c>
      <c r="G35" s="54">
        <f t="shared" si="7"/>
        <v>168.6</v>
      </c>
      <c r="H35" s="54">
        <v>168.6</v>
      </c>
      <c r="I35" s="51"/>
      <c r="J35" s="51"/>
      <c r="K35" s="51"/>
    </row>
    <row r="36" spans="1:11" s="47" customFormat="1" ht="12" customHeight="1">
      <c r="A36" s="51"/>
      <c r="B36" s="50"/>
      <c r="C36" s="52" t="s">
        <v>151</v>
      </c>
      <c r="D36" s="50"/>
      <c r="E36" s="50"/>
      <c r="F36" s="50">
        <f>F37</f>
        <v>1821.3100000000002</v>
      </c>
      <c r="G36" s="50">
        <f>G37</f>
        <v>1821.3100000000002</v>
      </c>
      <c r="H36" s="50">
        <f>H37</f>
        <v>1821.3100000000002</v>
      </c>
      <c r="I36" s="51"/>
      <c r="J36" s="51"/>
      <c r="K36" s="51"/>
    </row>
    <row r="37" spans="1:11" s="47" customFormat="1" ht="12" customHeight="1">
      <c r="A37" s="51"/>
      <c r="B37" s="50"/>
      <c r="C37" s="52" t="s">
        <v>92</v>
      </c>
      <c r="D37" s="50"/>
      <c r="E37" s="50"/>
      <c r="F37" s="50">
        <f aca="true" t="shared" si="8" ref="F36:F46">G37</f>
        <v>1821.3100000000002</v>
      </c>
      <c r="G37" s="50">
        <f aca="true" t="shared" si="9" ref="G36:G46">H37</f>
        <v>1821.3100000000002</v>
      </c>
      <c r="H37" s="50">
        <f>H38+H47+H52</f>
        <v>1821.3100000000002</v>
      </c>
      <c r="I37" s="51"/>
      <c r="J37" s="51"/>
      <c r="K37" s="51"/>
    </row>
    <row r="38" spans="1:11" s="47" customFormat="1" ht="12" customHeight="1">
      <c r="A38" s="51"/>
      <c r="B38" s="50"/>
      <c r="C38" s="52" t="s">
        <v>93</v>
      </c>
      <c r="D38" s="50"/>
      <c r="E38" s="50"/>
      <c r="F38" s="50">
        <f t="shared" si="8"/>
        <v>1710.4700000000003</v>
      </c>
      <c r="G38" s="50">
        <f t="shared" si="9"/>
        <v>1710.4700000000003</v>
      </c>
      <c r="H38" s="50">
        <f>H39+H40+H41+H42+H43+H44+H45+H46</f>
        <v>1710.4700000000003</v>
      </c>
      <c r="I38" s="51"/>
      <c r="J38" s="51"/>
      <c r="K38" s="51"/>
    </row>
    <row r="39" spans="1:11" s="47" customFormat="1" ht="12" customHeight="1">
      <c r="A39" s="50">
        <v>2060199</v>
      </c>
      <c r="B39" s="50" t="s">
        <v>152</v>
      </c>
      <c r="C39" s="52" t="s">
        <v>95</v>
      </c>
      <c r="D39" s="53" t="s">
        <v>96</v>
      </c>
      <c r="E39" s="53" t="s">
        <v>96</v>
      </c>
      <c r="F39" s="50">
        <f t="shared" si="8"/>
        <v>616.61</v>
      </c>
      <c r="G39" s="50">
        <f t="shared" si="9"/>
        <v>616.61</v>
      </c>
      <c r="H39" s="50">
        <v>616.61</v>
      </c>
      <c r="I39" s="51"/>
      <c r="J39" s="51"/>
      <c r="K39" s="51"/>
    </row>
    <row r="40" spans="1:11" s="47" customFormat="1" ht="12" customHeight="1">
      <c r="A40" s="50"/>
      <c r="B40" s="50"/>
      <c r="C40" s="52" t="s">
        <v>97</v>
      </c>
      <c r="D40" s="53" t="s">
        <v>98</v>
      </c>
      <c r="E40" s="53" t="s">
        <v>98</v>
      </c>
      <c r="F40" s="50">
        <f t="shared" si="8"/>
        <v>448.1</v>
      </c>
      <c r="G40" s="50">
        <f t="shared" si="9"/>
        <v>448.1</v>
      </c>
      <c r="H40" s="50">
        <v>448.1</v>
      </c>
      <c r="I40" s="51"/>
      <c r="J40" s="51"/>
      <c r="K40" s="51"/>
    </row>
    <row r="41" spans="1:11" s="47" customFormat="1" ht="12" customHeight="1">
      <c r="A41" s="50"/>
      <c r="B41" s="50"/>
      <c r="C41" s="53" t="s">
        <v>99</v>
      </c>
      <c r="D41" s="53" t="s">
        <v>100</v>
      </c>
      <c r="E41" s="53" t="s">
        <v>100</v>
      </c>
      <c r="F41" s="50">
        <f t="shared" si="8"/>
        <v>51.39</v>
      </c>
      <c r="G41" s="50">
        <f t="shared" si="9"/>
        <v>51.39</v>
      </c>
      <c r="H41" s="50">
        <v>51.39</v>
      </c>
      <c r="I41" s="51"/>
      <c r="J41" s="51"/>
      <c r="K41" s="51"/>
    </row>
    <row r="42" spans="1:11" s="47" customFormat="1" ht="12" customHeight="1">
      <c r="A42" s="50"/>
      <c r="B42" s="50"/>
      <c r="C42" s="52" t="s">
        <v>101</v>
      </c>
      <c r="D42" s="53" t="s">
        <v>102</v>
      </c>
      <c r="E42" s="53" t="s">
        <v>102</v>
      </c>
      <c r="F42" s="50">
        <f t="shared" si="8"/>
        <v>12.41</v>
      </c>
      <c r="G42" s="50">
        <f t="shared" si="9"/>
        <v>12.41</v>
      </c>
      <c r="H42" s="50">
        <v>12.41</v>
      </c>
      <c r="I42" s="51"/>
      <c r="J42" s="51"/>
      <c r="K42" s="51"/>
    </row>
    <row r="43" spans="1:11" s="47" customFormat="1" ht="12" customHeight="1">
      <c r="A43" s="50"/>
      <c r="B43" s="50"/>
      <c r="C43" s="52" t="s">
        <v>103</v>
      </c>
      <c r="D43" s="53" t="s">
        <v>104</v>
      </c>
      <c r="E43" s="53" t="s">
        <v>104</v>
      </c>
      <c r="F43" s="50">
        <f t="shared" si="8"/>
        <v>210.9</v>
      </c>
      <c r="G43" s="50">
        <f t="shared" si="9"/>
        <v>210.9</v>
      </c>
      <c r="H43" s="50">
        <v>210.9</v>
      </c>
      <c r="I43" s="51"/>
      <c r="J43" s="51"/>
      <c r="K43" s="51"/>
    </row>
    <row r="44" spans="1:11" s="47" customFormat="1" ht="12" customHeight="1">
      <c r="A44" s="50"/>
      <c r="B44" s="50"/>
      <c r="C44" s="52" t="s">
        <v>107</v>
      </c>
      <c r="D44" s="52" t="s">
        <v>108</v>
      </c>
      <c r="E44" s="52" t="s">
        <v>108</v>
      </c>
      <c r="F44" s="50">
        <f t="shared" si="8"/>
        <v>63.27</v>
      </c>
      <c r="G44" s="50">
        <f t="shared" si="9"/>
        <v>63.27</v>
      </c>
      <c r="H44" s="50">
        <v>63.27</v>
      </c>
      <c r="I44" s="51"/>
      <c r="J44" s="51"/>
      <c r="K44" s="51"/>
    </row>
    <row r="45" spans="1:11" s="47" customFormat="1" ht="12" customHeight="1">
      <c r="A45" s="50"/>
      <c r="B45" s="50"/>
      <c r="C45" s="52" t="s">
        <v>111</v>
      </c>
      <c r="D45" s="52" t="s">
        <v>112</v>
      </c>
      <c r="E45" s="52" t="s">
        <v>112</v>
      </c>
      <c r="F45" s="54">
        <f t="shared" si="8"/>
        <v>181.25</v>
      </c>
      <c r="G45" s="54">
        <f t="shared" si="9"/>
        <v>181.25</v>
      </c>
      <c r="H45" s="54">
        <v>181.25</v>
      </c>
      <c r="I45" s="51"/>
      <c r="J45" s="51"/>
      <c r="K45" s="51"/>
    </row>
    <row r="46" spans="1:11" s="47" customFormat="1" ht="12" customHeight="1">
      <c r="A46" s="50">
        <v>2210201</v>
      </c>
      <c r="B46" s="50" t="s">
        <v>113</v>
      </c>
      <c r="C46" s="52" t="s">
        <v>114</v>
      </c>
      <c r="D46" s="52" t="s">
        <v>113</v>
      </c>
      <c r="E46" s="52" t="s">
        <v>113</v>
      </c>
      <c r="F46" s="54">
        <f t="shared" si="8"/>
        <v>126.54</v>
      </c>
      <c r="G46" s="54">
        <f t="shared" si="9"/>
        <v>126.54</v>
      </c>
      <c r="H46" s="54">
        <v>126.54</v>
      </c>
      <c r="I46" s="51"/>
      <c r="J46" s="51"/>
      <c r="K46" s="51"/>
    </row>
    <row r="47" spans="1:11" s="47" customFormat="1" ht="12" customHeight="1">
      <c r="A47" s="50"/>
      <c r="B47" s="50"/>
      <c r="C47" s="52" t="s">
        <v>115</v>
      </c>
      <c r="D47" s="50"/>
      <c r="E47" s="50"/>
      <c r="F47" s="54">
        <f aca="true" t="shared" si="10" ref="F47:H47">F48+F49+F50+F51</f>
        <v>38.73</v>
      </c>
      <c r="G47" s="54">
        <f t="shared" si="10"/>
        <v>38.73</v>
      </c>
      <c r="H47" s="54">
        <f t="shared" si="10"/>
        <v>38.73</v>
      </c>
      <c r="I47" s="51"/>
      <c r="J47" s="51"/>
      <c r="K47" s="51"/>
    </row>
    <row r="48" spans="1:11" s="47" customFormat="1" ht="12" customHeight="1">
      <c r="A48" s="50">
        <v>2060199</v>
      </c>
      <c r="B48" s="50" t="s">
        <v>152</v>
      </c>
      <c r="C48" s="52" t="s">
        <v>119</v>
      </c>
      <c r="D48" s="52" t="s">
        <v>120</v>
      </c>
      <c r="E48" s="52" t="s">
        <v>120</v>
      </c>
      <c r="F48" s="54">
        <f aca="true" t="shared" si="11" ref="F48:F59">G48</f>
        <v>24.08</v>
      </c>
      <c r="G48" s="54">
        <f aca="true" t="shared" si="12" ref="G48:G59">H48</f>
        <v>24.08</v>
      </c>
      <c r="H48" s="54">
        <v>24.08</v>
      </c>
      <c r="I48" s="51"/>
      <c r="J48" s="51"/>
      <c r="K48" s="51"/>
    </row>
    <row r="49" spans="1:11" s="47" customFormat="1" ht="12" customHeight="1">
      <c r="A49" s="50"/>
      <c r="B49" s="50"/>
      <c r="C49" s="52" t="s">
        <v>121</v>
      </c>
      <c r="D49" s="52" t="s">
        <v>122</v>
      </c>
      <c r="E49" s="52" t="s">
        <v>122</v>
      </c>
      <c r="F49" s="54">
        <f t="shared" si="11"/>
        <v>7.68</v>
      </c>
      <c r="G49" s="54">
        <f t="shared" si="12"/>
        <v>7.68</v>
      </c>
      <c r="H49" s="54">
        <v>7.68</v>
      </c>
      <c r="I49" s="51"/>
      <c r="J49" s="51"/>
      <c r="K49" s="51"/>
    </row>
    <row r="50" spans="1:11" s="47" customFormat="1" ht="12" customHeight="1">
      <c r="A50" s="50"/>
      <c r="B50" s="50"/>
      <c r="C50" s="52" t="s">
        <v>125</v>
      </c>
      <c r="D50" s="52" t="s">
        <v>126</v>
      </c>
      <c r="E50" s="52" t="s">
        <v>126</v>
      </c>
      <c r="F50" s="54">
        <f t="shared" si="11"/>
        <v>0.6</v>
      </c>
      <c r="G50" s="54">
        <f t="shared" si="12"/>
        <v>0.6</v>
      </c>
      <c r="H50" s="54">
        <v>0.6</v>
      </c>
      <c r="I50" s="51"/>
      <c r="J50" s="51"/>
      <c r="K50" s="51"/>
    </row>
    <row r="51" spans="1:11" s="47" customFormat="1" ht="12" customHeight="1">
      <c r="A51" s="50"/>
      <c r="B51" s="50"/>
      <c r="C51" s="52" t="s">
        <v>127</v>
      </c>
      <c r="D51" s="52" t="s">
        <v>128</v>
      </c>
      <c r="E51" s="52" t="s">
        <v>128</v>
      </c>
      <c r="F51" s="54">
        <f t="shared" si="11"/>
        <v>6.37</v>
      </c>
      <c r="G51" s="54">
        <f t="shared" si="12"/>
        <v>6.37</v>
      </c>
      <c r="H51" s="54">
        <v>6.37</v>
      </c>
      <c r="I51" s="51"/>
      <c r="J51" s="51"/>
      <c r="K51" s="51"/>
    </row>
    <row r="52" spans="1:11" s="47" customFormat="1" ht="12" customHeight="1">
      <c r="A52" s="50"/>
      <c r="B52" s="50"/>
      <c r="C52" s="52" t="s">
        <v>129</v>
      </c>
      <c r="D52" s="50"/>
      <c r="E52" s="50"/>
      <c r="F52" s="54">
        <f t="shared" si="11"/>
        <v>72.11</v>
      </c>
      <c r="G52" s="54">
        <f t="shared" si="12"/>
        <v>72.11</v>
      </c>
      <c r="H52" s="54">
        <f>H53+H54</f>
        <v>72.11</v>
      </c>
      <c r="I52" s="51"/>
      <c r="J52" s="51"/>
      <c r="K52" s="51"/>
    </row>
    <row r="53" spans="1:11" s="47" customFormat="1" ht="12" customHeight="1">
      <c r="A53" s="50">
        <v>2060199</v>
      </c>
      <c r="B53" s="50" t="s">
        <v>152</v>
      </c>
      <c r="C53" s="52" t="s">
        <v>130</v>
      </c>
      <c r="D53" s="52" t="s">
        <v>131</v>
      </c>
      <c r="E53" s="52" t="s">
        <v>131</v>
      </c>
      <c r="F53" s="54">
        <f t="shared" si="11"/>
        <v>35.2</v>
      </c>
      <c r="G53" s="54">
        <f t="shared" si="12"/>
        <v>35.2</v>
      </c>
      <c r="H53" s="54">
        <v>35.2</v>
      </c>
      <c r="I53" s="51"/>
      <c r="J53" s="51"/>
      <c r="K53" s="51"/>
    </row>
    <row r="54" spans="1:11" s="47" customFormat="1" ht="12" customHeight="1">
      <c r="A54" s="50"/>
      <c r="B54" s="50"/>
      <c r="C54" s="52" t="s">
        <v>136</v>
      </c>
      <c r="D54" s="52" t="s">
        <v>137</v>
      </c>
      <c r="E54" s="52" t="s">
        <v>137</v>
      </c>
      <c r="F54" s="54">
        <f t="shared" si="11"/>
        <v>36.91</v>
      </c>
      <c r="G54" s="54">
        <f t="shared" si="12"/>
        <v>36.91</v>
      </c>
      <c r="H54" s="54">
        <v>36.91</v>
      </c>
      <c r="I54" s="51"/>
      <c r="J54" s="51"/>
      <c r="K54" s="51"/>
    </row>
  </sheetData>
  <sheetProtection/>
  <mergeCells count="11">
    <mergeCell ref="A2:K2"/>
    <mergeCell ref="J3:K3"/>
    <mergeCell ref="A4:B4"/>
    <mergeCell ref="F4:K4"/>
    <mergeCell ref="G5:K5"/>
    <mergeCell ref="A5:A6"/>
    <mergeCell ref="B5:B6"/>
    <mergeCell ref="C4:C6"/>
    <mergeCell ref="D4:D6"/>
    <mergeCell ref="E4:E6"/>
    <mergeCell ref="F5:F6"/>
  </mergeCells>
  <printOptions/>
  <pageMargins left="0.75" right="0.75" top="1" bottom="1" header="0.51" footer="0.51"/>
  <pageSetup horizontalDpi="600" verticalDpi="600" orientation="landscape" paperSize="9"/>
  <headerFooter>
    <oddFooter>&amp;C-11-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K23" sqref="K23"/>
    </sheetView>
  </sheetViews>
  <sheetFormatPr defaultColWidth="6.875" defaultRowHeight="14.25"/>
  <cols>
    <col min="1" max="1" width="6.875" style="27" customWidth="1"/>
    <col min="2" max="2" width="14.00390625" style="27" customWidth="1"/>
    <col min="3" max="3" width="17.375" style="27" customWidth="1"/>
    <col min="4" max="4" width="8.375" style="27" customWidth="1"/>
    <col min="5" max="6" width="7.375" style="22" customWidth="1"/>
    <col min="7" max="7" width="8.625" style="22" customWidth="1"/>
    <col min="8" max="8" width="7.75390625" style="22" customWidth="1"/>
    <col min="9" max="9" width="5.875" style="22" customWidth="1"/>
    <col min="10" max="10" width="5.625" style="22" customWidth="1"/>
    <col min="11" max="11" width="7.75390625" style="22" customWidth="1"/>
    <col min="12" max="12" width="5.875" style="22" customWidth="1"/>
    <col min="13" max="13" width="6.25390625" style="22" customWidth="1"/>
    <col min="14" max="14" width="6.75390625" style="22" customWidth="1"/>
    <col min="15" max="15" width="4.75390625" style="22" customWidth="1"/>
    <col min="16" max="226" width="6.875" style="27" customWidth="1"/>
    <col min="227" max="16384" width="6.875" style="27" customWidth="1"/>
  </cols>
  <sheetData>
    <row r="1" spans="1:15" ht="27.75" customHeight="1">
      <c r="A1" s="28" t="s">
        <v>158</v>
      </c>
      <c r="B1" s="29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44"/>
    </row>
    <row r="2" spans="1:15" ht="24.75" customHeight="1">
      <c r="A2" s="31" t="s">
        <v>159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6.5" customHeight="1">
      <c r="A3" s="32"/>
      <c r="B3" s="33"/>
      <c r="C3" s="33"/>
      <c r="D3" s="33"/>
      <c r="N3" s="45" t="s">
        <v>2</v>
      </c>
      <c r="O3" s="45"/>
    </row>
    <row r="4" spans="1:15" ht="23.25" customHeight="1">
      <c r="A4" s="34" t="s">
        <v>55</v>
      </c>
      <c r="B4" s="8" t="s">
        <v>56</v>
      </c>
      <c r="C4" s="8" t="s">
        <v>160</v>
      </c>
      <c r="D4" s="8" t="s">
        <v>161</v>
      </c>
      <c r="E4" s="25" t="s">
        <v>162</v>
      </c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8.75" customHeight="1">
      <c r="A5" s="34"/>
      <c r="B5" s="8"/>
      <c r="C5" s="8"/>
      <c r="D5" s="8"/>
      <c r="E5" s="25" t="s">
        <v>57</v>
      </c>
      <c r="F5" s="25" t="s">
        <v>85</v>
      </c>
      <c r="G5" s="25"/>
      <c r="H5" s="25"/>
      <c r="I5" s="25"/>
      <c r="J5" s="25"/>
      <c r="K5" s="25"/>
      <c r="L5" s="25" t="s">
        <v>89</v>
      </c>
      <c r="M5" s="25" t="s">
        <v>163</v>
      </c>
      <c r="N5" s="25" t="s">
        <v>164</v>
      </c>
      <c r="O5" s="25" t="s">
        <v>165</v>
      </c>
    </row>
    <row r="6" spans="1:15" ht="70.5" customHeight="1">
      <c r="A6" s="34"/>
      <c r="B6" s="8"/>
      <c r="C6" s="8"/>
      <c r="D6" s="8"/>
      <c r="E6" s="25"/>
      <c r="F6" s="25" t="s">
        <v>64</v>
      </c>
      <c r="G6" s="25" t="s">
        <v>86</v>
      </c>
      <c r="H6" s="25" t="s">
        <v>87</v>
      </c>
      <c r="I6" s="25" t="s">
        <v>166</v>
      </c>
      <c r="J6" s="25" t="s">
        <v>88</v>
      </c>
      <c r="K6" s="25" t="s">
        <v>167</v>
      </c>
      <c r="L6" s="25"/>
      <c r="M6" s="25"/>
      <c r="N6" s="25"/>
      <c r="O6" s="25"/>
    </row>
    <row r="7" spans="1:15" ht="16.5" customHeight="1">
      <c r="A7" s="34" t="s">
        <v>67</v>
      </c>
      <c r="B7" s="35" t="s">
        <v>67</v>
      </c>
      <c r="C7" s="36" t="s">
        <v>67</v>
      </c>
      <c r="D7" s="35" t="s">
        <v>67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5">
        <v>11</v>
      </c>
    </row>
    <row r="8" spans="1:15" ht="21" customHeight="1">
      <c r="A8" s="37">
        <v>306</v>
      </c>
      <c r="B8" s="38" t="s">
        <v>90</v>
      </c>
      <c r="C8" s="38"/>
      <c r="D8" s="38"/>
      <c r="E8" s="39">
        <f>E10+E13+E14+E15</f>
        <v>332.4</v>
      </c>
      <c r="F8" s="39">
        <f>F10+F13+F14+F15</f>
        <v>332.4</v>
      </c>
      <c r="G8" s="39">
        <f>G10+G13+G14+G15</f>
        <v>332.4</v>
      </c>
      <c r="H8" s="39"/>
      <c r="I8" s="39"/>
      <c r="J8" s="39"/>
      <c r="K8" s="39"/>
      <c r="L8" s="39"/>
      <c r="M8" s="39"/>
      <c r="N8" s="39"/>
      <c r="O8" s="25"/>
    </row>
    <row r="9" spans="1:15" ht="21" customHeight="1">
      <c r="A9" s="40">
        <v>306001</v>
      </c>
      <c r="B9" s="40" t="s">
        <v>168</v>
      </c>
      <c r="C9" s="38" t="s">
        <v>169</v>
      </c>
      <c r="D9" s="40" t="s">
        <v>170</v>
      </c>
      <c r="E9" s="39">
        <v>0</v>
      </c>
      <c r="F9" s="39">
        <v>0</v>
      </c>
      <c r="G9" s="39">
        <v>0</v>
      </c>
      <c r="H9" s="39"/>
      <c r="I9" s="39"/>
      <c r="J9" s="39"/>
      <c r="K9" s="39"/>
      <c r="L9" s="39"/>
      <c r="M9" s="39"/>
      <c r="N9" s="39"/>
      <c r="O9" s="25"/>
    </row>
    <row r="10" spans="1:15" ht="21" customHeight="1">
      <c r="A10" s="41"/>
      <c r="B10" s="41"/>
      <c r="C10" s="38" t="s">
        <v>171</v>
      </c>
      <c r="D10" s="40" t="s">
        <v>170</v>
      </c>
      <c r="E10" s="42">
        <f>F10</f>
        <v>250</v>
      </c>
      <c r="F10" s="42">
        <f>G10</f>
        <v>250</v>
      </c>
      <c r="G10" s="42">
        <v>250</v>
      </c>
      <c r="H10" s="42"/>
      <c r="I10" s="42"/>
      <c r="J10" s="42"/>
      <c r="K10" s="42"/>
      <c r="L10" s="42"/>
      <c r="M10" s="42"/>
      <c r="N10" s="42"/>
      <c r="O10" s="46"/>
    </row>
    <row r="11" spans="1:15" ht="21" customHeight="1">
      <c r="A11" s="40"/>
      <c r="B11" s="40"/>
      <c r="C11" s="41" t="s">
        <v>172</v>
      </c>
      <c r="D11" s="40" t="s">
        <v>170</v>
      </c>
      <c r="E11" s="42">
        <v>0</v>
      </c>
      <c r="F11" s="42">
        <v>0</v>
      </c>
      <c r="G11" s="42">
        <v>0</v>
      </c>
      <c r="H11" s="42"/>
      <c r="I11" s="42"/>
      <c r="J11" s="42"/>
      <c r="K11" s="42"/>
      <c r="L11" s="42"/>
      <c r="M11" s="42"/>
      <c r="N11" s="42"/>
      <c r="O11" s="46"/>
    </row>
    <row r="12" spans="1:15" ht="21" customHeight="1">
      <c r="A12" s="40"/>
      <c r="B12" s="40"/>
      <c r="C12" s="38" t="s">
        <v>173</v>
      </c>
      <c r="D12" s="40" t="s">
        <v>170</v>
      </c>
      <c r="E12" s="42">
        <v>250</v>
      </c>
      <c r="F12" s="42">
        <v>250</v>
      </c>
      <c r="G12" s="42">
        <v>250</v>
      </c>
      <c r="H12" s="42"/>
      <c r="I12" s="42"/>
      <c r="J12" s="42"/>
      <c r="K12" s="42"/>
      <c r="L12" s="42"/>
      <c r="M12" s="42"/>
      <c r="N12" s="42"/>
      <c r="O12" s="46"/>
    </row>
    <row r="13" spans="1:15" ht="21" customHeight="1">
      <c r="A13" s="40">
        <v>306001</v>
      </c>
      <c r="B13" s="40" t="s">
        <v>168</v>
      </c>
      <c r="C13" s="40" t="s">
        <v>174</v>
      </c>
      <c r="D13" s="40" t="s">
        <v>170</v>
      </c>
      <c r="E13" s="42">
        <f aca="true" t="shared" si="0" ref="E13:F15">F13</f>
        <v>0.9</v>
      </c>
      <c r="F13" s="42">
        <f t="shared" si="0"/>
        <v>0.9</v>
      </c>
      <c r="G13" s="42">
        <v>0.9</v>
      </c>
      <c r="H13" s="42"/>
      <c r="I13" s="42"/>
      <c r="J13" s="42"/>
      <c r="K13" s="42"/>
      <c r="L13" s="42"/>
      <c r="M13" s="42"/>
      <c r="N13" s="42"/>
      <c r="O13" s="46"/>
    </row>
    <row r="14" spans="1:15" ht="21" customHeight="1">
      <c r="A14" s="40">
        <v>306001</v>
      </c>
      <c r="B14" s="40" t="s">
        <v>168</v>
      </c>
      <c r="C14" s="40" t="s">
        <v>146</v>
      </c>
      <c r="D14" s="40" t="s">
        <v>170</v>
      </c>
      <c r="E14" s="42">
        <f t="shared" si="0"/>
        <v>80</v>
      </c>
      <c r="F14" s="42">
        <f t="shared" si="0"/>
        <v>80</v>
      </c>
      <c r="G14" s="42">
        <v>80</v>
      </c>
      <c r="H14" s="42"/>
      <c r="I14" s="42"/>
      <c r="J14" s="42"/>
      <c r="K14" s="42"/>
      <c r="L14" s="42"/>
      <c r="M14" s="42"/>
      <c r="N14" s="42"/>
      <c r="O14" s="46"/>
    </row>
    <row r="15" spans="1:15" ht="21" customHeight="1">
      <c r="A15" s="40">
        <v>306002</v>
      </c>
      <c r="B15" s="40" t="s">
        <v>175</v>
      </c>
      <c r="C15" s="38" t="s">
        <v>171</v>
      </c>
      <c r="D15" s="40" t="s">
        <v>170</v>
      </c>
      <c r="E15" s="42">
        <f t="shared" si="0"/>
        <v>1.5</v>
      </c>
      <c r="F15" s="42">
        <f t="shared" si="0"/>
        <v>1.5</v>
      </c>
      <c r="G15" s="42">
        <v>1.5</v>
      </c>
      <c r="H15" s="42"/>
      <c r="I15" s="42"/>
      <c r="J15" s="42"/>
      <c r="K15" s="42"/>
      <c r="L15" s="42"/>
      <c r="M15" s="42"/>
      <c r="N15" s="42"/>
      <c r="O15" s="46"/>
    </row>
    <row r="16" spans="1:15" ht="21" customHeight="1">
      <c r="A16" s="41"/>
      <c r="B16" s="41"/>
      <c r="C16" s="41" t="s">
        <v>172</v>
      </c>
      <c r="D16" s="40" t="s">
        <v>170</v>
      </c>
      <c r="E16" s="43">
        <v>0</v>
      </c>
      <c r="F16" s="43">
        <v>0</v>
      </c>
      <c r="G16" s="43">
        <v>0</v>
      </c>
      <c r="H16" s="43"/>
      <c r="I16" s="43"/>
      <c r="J16" s="43"/>
      <c r="K16" s="43"/>
      <c r="L16" s="43"/>
      <c r="M16" s="43"/>
      <c r="N16" s="43"/>
      <c r="O16" s="43"/>
    </row>
    <row r="17" spans="1:15" ht="21" customHeight="1">
      <c r="A17" s="41"/>
      <c r="B17" s="41"/>
      <c r="C17" s="38" t="s">
        <v>173</v>
      </c>
      <c r="D17" s="40" t="s">
        <v>170</v>
      </c>
      <c r="E17" s="42">
        <f>F17</f>
        <v>1.5</v>
      </c>
      <c r="F17" s="42">
        <f>G17</f>
        <v>1.5</v>
      </c>
      <c r="G17" s="42">
        <v>1.5</v>
      </c>
      <c r="H17" s="43"/>
      <c r="I17" s="43"/>
      <c r="J17" s="43"/>
      <c r="K17" s="43"/>
      <c r="L17" s="43"/>
      <c r="M17" s="43"/>
      <c r="N17" s="43"/>
      <c r="O17" s="43"/>
    </row>
  </sheetData>
  <sheetProtection/>
  <mergeCells count="13">
    <mergeCell ref="A2:O2"/>
    <mergeCell ref="N3:O3"/>
    <mergeCell ref="E4:O4"/>
    <mergeCell ref="F5:K5"/>
    <mergeCell ref="A4:A6"/>
    <mergeCell ref="B4:B6"/>
    <mergeCell ref="C4:C6"/>
    <mergeCell ref="D4:D6"/>
    <mergeCell ref="E5:E6"/>
    <mergeCell ref="L5:L6"/>
    <mergeCell ref="M5:M6"/>
    <mergeCell ref="N5:N6"/>
    <mergeCell ref="O5:O6"/>
  </mergeCells>
  <printOptions/>
  <pageMargins left="0.86" right="0.75" top="0.98" bottom="1.24" header="0.51" footer="0.58"/>
  <pageSetup horizontalDpi="600" verticalDpi="600" orientation="landscape" paperSize="9"/>
  <headerFooter scaleWithDoc="0" alignWithMargins="0">
    <oddFooter>&amp;C—13—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selection activeCell="I15" sqref="I15"/>
    </sheetView>
  </sheetViews>
  <sheetFormatPr defaultColWidth="6.875" defaultRowHeight="12.75" customHeight="1"/>
  <cols>
    <col min="1" max="1" width="11.75390625" style="0" customWidth="1"/>
    <col min="2" max="2" width="15.00390625" style="0" customWidth="1"/>
    <col min="3" max="3" width="14.125" style="0" customWidth="1"/>
    <col min="4" max="4" width="10.25390625" style="0" customWidth="1"/>
    <col min="5" max="5" width="12.00390625" style="0" customWidth="1"/>
    <col min="6" max="6" width="11.375" style="0" customWidth="1"/>
    <col min="7" max="8" width="10.25390625" style="0" customWidth="1"/>
    <col min="9" max="9" width="14.625" style="0" customWidth="1"/>
    <col min="10" max="10" width="12.375" style="0" customWidth="1"/>
    <col min="11" max="11" width="6.75390625" style="0" customWidth="1"/>
  </cols>
  <sheetData>
    <row r="1" spans="1:11" ht="18" customHeight="1">
      <c r="A1" s="1" t="s">
        <v>176</v>
      </c>
      <c r="B1" s="2"/>
      <c r="C1" s="3"/>
      <c r="D1" s="3"/>
      <c r="E1" s="3"/>
      <c r="F1" s="3"/>
      <c r="G1" s="3"/>
      <c r="H1" s="3"/>
      <c r="I1" s="3"/>
      <c r="J1" s="3"/>
      <c r="K1" s="19"/>
    </row>
    <row r="2" spans="1:11" ht="23.25" customHeight="1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19"/>
    </row>
    <row r="3" spans="2:11" ht="18" customHeight="1">
      <c r="B3" s="5"/>
      <c r="C3" s="6"/>
      <c r="D3" s="6"/>
      <c r="E3" s="6"/>
      <c r="F3" s="6"/>
      <c r="G3" s="6"/>
      <c r="H3" s="6"/>
      <c r="I3" s="6"/>
      <c r="J3" s="3" t="s">
        <v>2</v>
      </c>
      <c r="K3" s="20"/>
    </row>
    <row r="4" spans="1:11" ht="18" customHeight="1">
      <c r="A4" s="7" t="s">
        <v>55</v>
      </c>
      <c r="B4" s="7" t="s">
        <v>56</v>
      </c>
      <c r="C4" s="23" t="s">
        <v>57</v>
      </c>
      <c r="D4" s="24" t="s">
        <v>58</v>
      </c>
      <c r="E4" s="24"/>
      <c r="F4" s="24"/>
      <c r="G4" s="24"/>
      <c r="H4" s="24" t="s">
        <v>59</v>
      </c>
      <c r="I4" s="24"/>
      <c r="J4" s="24"/>
      <c r="K4" s="19"/>
    </row>
    <row r="5" spans="1:11" ht="42.75" customHeight="1">
      <c r="A5" s="7"/>
      <c r="B5" s="7"/>
      <c r="C5" s="23"/>
      <c r="D5" s="25" t="s">
        <v>60</v>
      </c>
      <c r="E5" s="23" t="s">
        <v>61</v>
      </c>
      <c r="F5" s="23" t="s">
        <v>62</v>
      </c>
      <c r="G5" s="23" t="s">
        <v>63</v>
      </c>
      <c r="H5" s="23" t="s">
        <v>64</v>
      </c>
      <c r="I5" s="23" t="s">
        <v>65</v>
      </c>
      <c r="J5" s="23" t="s">
        <v>66</v>
      </c>
      <c r="K5" s="19"/>
    </row>
    <row r="6" spans="1:11" ht="18" customHeight="1">
      <c r="A6" s="8" t="s">
        <v>67</v>
      </c>
      <c r="B6" s="8" t="s">
        <v>67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26">
        <v>6</v>
      </c>
      <c r="I6" s="26">
        <v>7</v>
      </c>
      <c r="J6" s="26">
        <v>8</v>
      </c>
      <c r="K6" s="20"/>
    </row>
    <row r="7" spans="1:11" ht="18" customHeight="1">
      <c r="A7" s="10" t="s">
        <v>68</v>
      </c>
      <c r="B7" s="10" t="s">
        <v>69</v>
      </c>
      <c r="C7" s="11">
        <v>0</v>
      </c>
      <c r="D7" s="11"/>
      <c r="E7" s="11"/>
      <c r="F7" s="11"/>
      <c r="G7" s="11"/>
      <c r="H7" s="11"/>
      <c r="I7" s="11"/>
      <c r="J7" s="11"/>
      <c r="K7" s="20"/>
    </row>
    <row r="8" spans="1:11" ht="18" customHeight="1">
      <c r="A8" s="13" t="s">
        <v>70</v>
      </c>
      <c r="B8" s="13" t="s">
        <v>71</v>
      </c>
      <c r="C8" s="11">
        <v>0</v>
      </c>
      <c r="D8" s="11"/>
      <c r="E8" s="14"/>
      <c r="F8" s="14"/>
      <c r="G8" s="14"/>
      <c r="H8" s="11"/>
      <c r="I8" s="14"/>
      <c r="J8" s="14"/>
      <c r="K8" s="20"/>
    </row>
    <row r="9" spans="1:11" ht="18" customHeight="1">
      <c r="A9" s="13" t="s">
        <v>72</v>
      </c>
      <c r="B9" s="13" t="s">
        <v>73</v>
      </c>
      <c r="C9" s="11">
        <v>0</v>
      </c>
      <c r="D9" s="11"/>
      <c r="E9" s="15"/>
      <c r="F9" s="15"/>
      <c r="G9" s="15"/>
      <c r="H9" s="11"/>
      <c r="I9" s="14"/>
      <c r="J9" s="14"/>
      <c r="K9" s="20"/>
    </row>
    <row r="10" spans="1:11" ht="18" customHeight="1">
      <c r="A10" s="16"/>
      <c r="B10" s="16"/>
      <c r="C10" s="17"/>
      <c r="D10" s="17"/>
      <c r="E10" s="6"/>
      <c r="F10" s="6"/>
      <c r="G10" s="6"/>
      <c r="H10" s="6"/>
      <c r="I10" s="17"/>
      <c r="J10" s="17"/>
      <c r="K10" s="20"/>
    </row>
    <row r="11" spans="1:11" ht="18" customHeight="1">
      <c r="A11" s="16"/>
      <c r="B11" s="16"/>
      <c r="C11" s="17"/>
      <c r="D11" s="6"/>
      <c r="E11" s="6"/>
      <c r="F11" s="6"/>
      <c r="G11" s="6"/>
      <c r="H11" s="6"/>
      <c r="I11" s="17"/>
      <c r="J11" s="17"/>
      <c r="K11" s="20"/>
    </row>
    <row r="12" spans="1:17" ht="18" customHeight="1">
      <c r="A12" s="16"/>
      <c r="B12" s="16"/>
      <c r="C12" s="6"/>
      <c r="D12" s="6"/>
      <c r="E12" s="6"/>
      <c r="F12" s="6"/>
      <c r="G12" s="6"/>
      <c r="H12" s="17"/>
      <c r="I12" s="17"/>
      <c r="J12" s="17"/>
      <c r="K12" s="20"/>
      <c r="Q12" s="18"/>
    </row>
    <row r="13" spans="1:11" ht="18" customHeight="1">
      <c r="A13" s="16"/>
      <c r="B13" s="16"/>
      <c r="C13" s="6"/>
      <c r="D13" s="6"/>
      <c r="E13" s="6"/>
      <c r="F13" s="6"/>
      <c r="G13" s="6"/>
      <c r="H13" s="6"/>
      <c r="I13" s="17"/>
      <c r="J13" s="17"/>
      <c r="K13" s="20"/>
    </row>
    <row r="14" spans="1:11" ht="18" customHeight="1">
      <c r="A14" s="16"/>
      <c r="B14" s="16"/>
      <c r="C14" s="6"/>
      <c r="D14" s="6"/>
      <c r="E14" s="6"/>
      <c r="F14" s="6"/>
      <c r="G14" s="6"/>
      <c r="H14" s="6"/>
      <c r="I14" s="17"/>
      <c r="J14" s="6"/>
      <c r="K14" s="20"/>
    </row>
    <row r="15" spans="1:11" ht="18" customHeight="1">
      <c r="A15" s="16"/>
      <c r="B15" s="16"/>
      <c r="C15" s="6"/>
      <c r="D15" s="6"/>
      <c r="E15" s="6"/>
      <c r="F15" s="6"/>
      <c r="G15" s="6"/>
      <c r="H15" s="6"/>
      <c r="I15" s="6"/>
      <c r="J15" s="17"/>
      <c r="K15" s="20"/>
    </row>
    <row r="23" ht="12.75" customHeight="1">
      <c r="B23" s="18"/>
    </row>
  </sheetData>
  <sheetProtection/>
  <mergeCells count="4">
    <mergeCell ref="A2:J2"/>
    <mergeCell ref="A4:A5"/>
    <mergeCell ref="B4:B5"/>
    <mergeCell ref="C4:C5"/>
  </mergeCells>
  <printOptions/>
  <pageMargins left="0.75" right="0.75" top="1" bottom="1" header="0.51" footer="0.51"/>
  <pageSetup horizontalDpi="600" verticalDpi="600" orientation="landscape" paperSize="9"/>
  <headerFooter>
    <oddFooter>&amp;C-14-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zoomScaleSheetLayoutView="100" workbookViewId="0" topLeftCell="A1">
      <selection activeCell="F24" sqref="F24"/>
    </sheetView>
  </sheetViews>
  <sheetFormatPr defaultColWidth="6.875" defaultRowHeight="12.75" customHeight="1"/>
  <cols>
    <col min="1" max="1" width="9.125" style="0" customWidth="1"/>
    <col min="2" max="2" width="11.75390625" style="0" customWidth="1"/>
    <col min="3" max="3" width="10.875" style="0" customWidth="1"/>
    <col min="4" max="4" width="11.625" style="0" customWidth="1"/>
    <col min="5" max="5" width="8.75390625" style="0" customWidth="1"/>
    <col min="6" max="6" width="8.375" style="0" customWidth="1"/>
    <col min="7" max="13" width="6.875" style="0" customWidth="1"/>
    <col min="14" max="14" width="11.375" style="0" customWidth="1"/>
    <col min="15" max="15" width="6.75390625" style="0" customWidth="1"/>
  </cols>
  <sheetData>
    <row r="1" spans="1:15" ht="18" customHeight="1">
      <c r="A1" s="1" t="s">
        <v>178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9"/>
    </row>
    <row r="2" spans="1:15" ht="23.25" customHeight="1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</row>
    <row r="3" spans="2:15" ht="18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2</v>
      </c>
      <c r="O3" s="20"/>
    </row>
    <row r="4" spans="1:21" ht="18" customHeight="1">
      <c r="A4" s="7" t="s">
        <v>55</v>
      </c>
      <c r="B4" s="7" t="s">
        <v>56</v>
      </c>
      <c r="C4" s="7" t="s">
        <v>57</v>
      </c>
      <c r="D4" s="7" t="s">
        <v>61</v>
      </c>
      <c r="E4" s="7" t="s">
        <v>180</v>
      </c>
      <c r="F4" s="7" t="s">
        <v>63</v>
      </c>
      <c r="G4" s="7" t="s">
        <v>181</v>
      </c>
      <c r="H4" s="7" t="s">
        <v>182</v>
      </c>
      <c r="I4" s="7" t="s">
        <v>183</v>
      </c>
      <c r="J4" s="7" t="s">
        <v>184</v>
      </c>
      <c r="K4" s="7" t="s">
        <v>185</v>
      </c>
      <c r="L4" s="7" t="s">
        <v>186</v>
      </c>
      <c r="M4" s="7" t="s">
        <v>187</v>
      </c>
      <c r="N4" s="7" t="s">
        <v>188</v>
      </c>
      <c r="O4" s="21"/>
      <c r="P4" s="22"/>
      <c r="Q4" s="22"/>
      <c r="R4" s="22"/>
      <c r="S4" s="22"/>
      <c r="T4" s="22"/>
      <c r="U4" s="22"/>
    </row>
    <row r="5" spans="1:21" ht="4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1"/>
      <c r="P5" s="22"/>
      <c r="Q5" s="22"/>
      <c r="R5" s="22"/>
      <c r="S5" s="22"/>
      <c r="T5" s="22"/>
      <c r="U5" s="22"/>
    </row>
    <row r="6" spans="1:15" ht="18" customHeight="1">
      <c r="A6" s="8" t="s">
        <v>67</v>
      </c>
      <c r="B6" s="8" t="s">
        <v>67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20"/>
    </row>
    <row r="7" spans="1:15" ht="18" customHeight="1">
      <c r="A7" s="10" t="s">
        <v>68</v>
      </c>
      <c r="B7" s="10" t="s">
        <v>90</v>
      </c>
      <c r="C7" s="11">
        <f>D7+E7+F7+J7</f>
        <v>6810.46</v>
      </c>
      <c r="D7" s="12">
        <f>D8+D9</f>
        <v>5526.84</v>
      </c>
      <c r="E7" s="12">
        <f aca="true" t="shared" si="0" ref="E7:N7">E8+E9</f>
        <v>975.63</v>
      </c>
      <c r="F7" s="12">
        <f t="shared" si="0"/>
        <v>287.99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20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20"/>
    </row>
    <row r="8" spans="1:15" ht="18" customHeight="1">
      <c r="A8" s="13" t="s">
        <v>70</v>
      </c>
      <c r="B8" s="13" t="s">
        <v>168</v>
      </c>
      <c r="C8" s="11">
        <f>D8+E8+F8+J8</f>
        <v>4949.15</v>
      </c>
      <c r="D8" s="12">
        <v>3816.37</v>
      </c>
      <c r="E8" s="14">
        <v>883.52</v>
      </c>
      <c r="F8" s="14">
        <v>249.26</v>
      </c>
      <c r="G8" s="14"/>
      <c r="H8" s="14"/>
      <c r="I8" s="14"/>
      <c r="J8" s="14"/>
      <c r="K8" s="14"/>
      <c r="L8" s="14"/>
      <c r="M8" s="14"/>
      <c r="N8" s="14"/>
      <c r="O8" s="20"/>
    </row>
    <row r="9" spans="1:15" ht="18" customHeight="1">
      <c r="A9" s="13" t="s">
        <v>72</v>
      </c>
      <c r="B9" s="13" t="s">
        <v>189</v>
      </c>
      <c r="C9" s="11">
        <f>D9+E9+F9+J9</f>
        <v>1861.31</v>
      </c>
      <c r="D9" s="12">
        <v>1710.47</v>
      </c>
      <c r="E9" s="15">
        <v>92.11</v>
      </c>
      <c r="F9" s="15">
        <v>38.73</v>
      </c>
      <c r="G9" s="15"/>
      <c r="H9" s="15"/>
      <c r="I9" s="15"/>
      <c r="J9" s="15">
        <v>20</v>
      </c>
      <c r="K9" s="15"/>
      <c r="L9" s="15"/>
      <c r="M9" s="15"/>
      <c r="N9" s="14"/>
      <c r="O9" s="20"/>
    </row>
    <row r="10" spans="1:15" ht="18" customHeight="1">
      <c r="A10" s="16"/>
      <c r="B10" s="16"/>
      <c r="C10" s="1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0"/>
    </row>
    <row r="11" spans="1:21" ht="18" customHeight="1">
      <c r="A11" s="16"/>
      <c r="B11" s="1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O11" s="20"/>
      <c r="U11" s="18"/>
    </row>
    <row r="12" spans="1:15" ht="18" customHeight="1">
      <c r="A12" s="16"/>
      <c r="B12" s="1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0"/>
    </row>
    <row r="13" spans="1:15" ht="18" customHeight="1">
      <c r="A13" s="16"/>
      <c r="B13" s="1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0"/>
    </row>
    <row r="14" spans="1:15" ht="18" customHeight="1">
      <c r="A14" s="16"/>
      <c r="B14" s="1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0"/>
    </row>
    <row r="22" ht="12.75" customHeight="1">
      <c r="B22" s="18"/>
    </row>
  </sheetData>
  <sheetProtection/>
  <mergeCells count="15"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9" right="0.75" top="1" bottom="1" header="0.51" footer="0.51"/>
  <pageSetup horizontalDpi="600" verticalDpi="600" orientation="landscape" paperSize="9"/>
  <headerFooter>
    <oddFooter>&amp;C—15—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2018-06-04T08:11:29Z</cp:lastPrinted>
  <dcterms:created xsi:type="dcterms:W3CDTF">2018-05-06T21:40:21Z</dcterms:created>
  <dcterms:modified xsi:type="dcterms:W3CDTF">2019-01-22T09:37:00Z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