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总表" sheetId="1" r:id="rId1"/>
    <sheet name="一般公共预算支出预算" sheetId="2" r:id="rId2"/>
    <sheet name="经济科目表" sheetId="3" r:id="rId3"/>
    <sheet name="三公经费" sheetId="4" r:id="rId4"/>
    <sheet name="政府采购预算" sheetId="5" r:id="rId5"/>
  </sheets>
  <definedNames>
    <definedName name="_xlnm.Print_Titles" localSheetId="2">'经济科目表'!$1:$3</definedName>
    <definedName name="_xlnm.Print_Titles" localSheetId="1">'一般公共预算支出预算'!$1:$4</definedName>
  </definedNames>
  <calcPr fullCalcOnLoad="1"/>
</workbook>
</file>

<file path=xl/sharedStrings.xml><?xml version="1.0" encoding="utf-8"?>
<sst xmlns="http://schemas.openxmlformats.org/spreadsheetml/2006/main" count="181" uniqueCount="148">
  <si>
    <t>中共吕梁市委组织部2018年预算收支总表</t>
  </si>
  <si>
    <t>单位：万元</t>
  </si>
  <si>
    <t>收入</t>
  </si>
  <si>
    <t>支出</t>
  </si>
  <si>
    <t xml:space="preserve">项目 </t>
  </si>
  <si>
    <t>预算数</t>
  </si>
  <si>
    <t>项目</t>
  </si>
  <si>
    <t>2017年</t>
  </si>
  <si>
    <t>2018年</t>
  </si>
  <si>
    <t>2018年比2017年增减%</t>
  </si>
  <si>
    <t>一、公共财政预算</t>
  </si>
  <si>
    <t>一、一般公共服务</t>
  </si>
  <si>
    <t>二、财政专户拨款</t>
  </si>
  <si>
    <t>二、教育</t>
  </si>
  <si>
    <t>三、政府性基金收入</t>
  </si>
  <si>
    <t>三、科学技术</t>
  </si>
  <si>
    <t>四、事业单位经营收入</t>
  </si>
  <si>
    <t>四、农林水事务</t>
  </si>
  <si>
    <t>五、其他收入</t>
  </si>
  <si>
    <t>五、住房保障支出</t>
  </si>
  <si>
    <t>本年收入合计</t>
  </si>
  <si>
    <t>本年支出合计</t>
  </si>
  <si>
    <t>中共吕梁市委组织部2018年一般公共预算支出预算表</t>
  </si>
  <si>
    <t>项  目</t>
  </si>
  <si>
    <t>2017年预算数</t>
  </si>
  <si>
    <t>2018年预算数</t>
  </si>
  <si>
    <t>2018年预算数比2017年预算数增减%</t>
  </si>
  <si>
    <t>科目编码</t>
  </si>
  <si>
    <t>科目名称</t>
  </si>
  <si>
    <t>合计</t>
  </si>
  <si>
    <t>基本支出</t>
  </si>
  <si>
    <t>项目支出</t>
  </si>
  <si>
    <t>201</t>
  </si>
  <si>
    <t>一般公共服务支出</t>
  </si>
  <si>
    <t xml:space="preserve">  32</t>
  </si>
  <si>
    <t xml:space="preserve"> 组织事务</t>
  </si>
  <si>
    <t xml:space="preserve">    01</t>
  </si>
  <si>
    <t xml:space="preserve">    行政运行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</si>
  <si>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</si>
  <si>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</si>
  <si>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</si>
  <si>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</si>
  <si>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</si>
  <si>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 xml:space="preserve">    99</t>
  </si>
  <si>
    <t xml:space="preserve">    其他组织事务</t>
  </si>
  <si>
    <t>205</t>
  </si>
  <si>
    <t>教育支出</t>
  </si>
  <si>
    <t xml:space="preserve">  08</t>
  </si>
  <si>
    <t xml:space="preserve"> 进修及培训</t>
  </si>
  <si>
    <t xml:space="preserve">    02</t>
  </si>
  <si>
    <t xml:space="preserve">   干部教育</t>
  </si>
  <si>
    <t>213</t>
  </si>
  <si>
    <t>农林水支出</t>
  </si>
  <si>
    <t xml:space="preserve">  01</t>
  </si>
  <si>
    <t xml:space="preserve"> 农业</t>
  </si>
  <si>
    <t xml:space="preserve">    52</t>
  </si>
  <si>
    <t xml:space="preserve">  对高校毕业生到基层任职补助</t>
  </si>
  <si>
    <t xml:space="preserve">  05</t>
  </si>
  <si>
    <t xml:space="preserve"> 扶贫</t>
  </si>
  <si>
    <t xml:space="preserve">  其他扶贫支出</t>
  </si>
  <si>
    <t>科学技术支出</t>
  </si>
  <si>
    <t xml:space="preserve">  04</t>
  </si>
  <si>
    <t xml:space="preserve"> 技术研究与开发</t>
  </si>
  <si>
    <t xml:space="preserve">  其它技术研究与开发</t>
  </si>
  <si>
    <t>小  计</t>
  </si>
  <si>
    <t>中共吕梁市委组织部2018年一般公共预算安排基本支出经济科目表</t>
  </si>
  <si>
    <t>经济科目名称</t>
  </si>
  <si>
    <t>预   算   数</t>
  </si>
  <si>
    <t>一、工资福利支出</t>
  </si>
  <si>
    <t xml:space="preserve"> 基本工资</t>
  </si>
  <si>
    <t xml:space="preserve"> 津贴补贴</t>
  </si>
  <si>
    <t xml:space="preserve"> 奖金</t>
  </si>
  <si>
    <t>社会保障缴费</t>
  </si>
  <si>
    <t>基本养老保险缴费</t>
  </si>
  <si>
    <t>职业年金缴费</t>
  </si>
  <si>
    <t>职工基本医疗保险缴费</t>
  </si>
  <si>
    <t>公务员医疗补助缴费</t>
  </si>
  <si>
    <t xml:space="preserve"> 住房公积金</t>
  </si>
  <si>
    <t>其他工资福利支出</t>
  </si>
  <si>
    <t>二、对个人和家庭的补助</t>
  </si>
  <si>
    <t>退休费（取暖费）</t>
  </si>
  <si>
    <t xml:space="preserve"> 遗属补助</t>
  </si>
  <si>
    <t xml:space="preserve"> 独生子女费</t>
  </si>
  <si>
    <t xml:space="preserve"> 其他对个人和家庭补助支出（幼儿管理费）</t>
  </si>
  <si>
    <t>三、商品和服务支出</t>
  </si>
  <si>
    <t xml:space="preserve"> 一般公务费</t>
  </si>
  <si>
    <t xml:space="preserve"> 交通费</t>
  </si>
  <si>
    <t xml:space="preserve"> 福利费</t>
  </si>
  <si>
    <t>其他商品和服务支出（下乡人员补助）</t>
  </si>
  <si>
    <t>公务交通补贴</t>
  </si>
  <si>
    <t>四、项目支出</t>
  </si>
  <si>
    <t>（一）经常性项目支出</t>
  </si>
  <si>
    <t>各类会议费</t>
  </si>
  <si>
    <t>考核领导组工作经费</t>
  </si>
  <si>
    <t>各类年报经费</t>
  </si>
  <si>
    <t>远程教育运行建设费</t>
  </si>
  <si>
    <t>党建研究经费</t>
  </si>
  <si>
    <t>退休干部党支部经费</t>
  </si>
  <si>
    <t>完成省委组织部课件经费</t>
  </si>
  <si>
    <t>考录经费</t>
  </si>
  <si>
    <t>课题调研经费</t>
  </si>
  <si>
    <t>《吕梁组工》印刷费</t>
  </si>
  <si>
    <t>监督办案经费</t>
  </si>
  <si>
    <t>评选、验收、督查基层党委工作经费</t>
  </si>
  <si>
    <t>农村“领头雁”培训费</t>
  </si>
  <si>
    <t>干部考察经费</t>
  </si>
  <si>
    <t>大组工网等运行维护经费</t>
  </si>
  <si>
    <t>吕梁信息印刷费</t>
  </si>
  <si>
    <t>专用电脑购置费</t>
  </si>
  <si>
    <t>党组书记、党务培训等经费</t>
  </si>
  <si>
    <t>主题教育活动经费</t>
  </si>
  <si>
    <t>（二）重点性项目支出</t>
  </si>
  <si>
    <t>“三基”建设经费：村级组织运转经费</t>
  </si>
  <si>
    <t>“三基”建设经费：农村（社区）党员教育培训资金</t>
  </si>
  <si>
    <t>“三基”建设经费：干部教育经费</t>
  </si>
  <si>
    <t>“三基”建设经费：社区服务群众专项经费</t>
  </si>
  <si>
    <t>“三基”建设经费：大学生村干部生活补助</t>
  </si>
  <si>
    <t>“三基”建设经费：非公经济组织和社会组织联合党组织工作经费</t>
  </si>
  <si>
    <t>“三基”建设经费：人才工作专项经费</t>
  </si>
  <si>
    <t>“三基”建设经费：乡镇街道运转经费</t>
  </si>
  <si>
    <t>“三基”建设经费：“五个好”乡镇党委和“五个好”村党组织奖励经费</t>
  </si>
  <si>
    <t>“三基”建设经费：贫困村帮扶工作队及农村第一书记经费</t>
  </si>
  <si>
    <t>中共吕梁市委组织部2018年一般公共预算安排的“三公”经费及会议费预算统计表</t>
  </si>
  <si>
    <t>本年预算数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</si>
  <si>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</si>
  <si>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</si>
  <si>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</si>
  <si>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</si>
  <si>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（2）公务用车购置费</t>
  </si>
  <si>
    <t>4、会议费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</si>
  <si>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</si>
  <si>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中共吕梁市委组织部2018年政府采购预算表</t>
  </si>
  <si>
    <t>采购项目</t>
  </si>
  <si>
    <t>采购目录</t>
  </si>
  <si>
    <t>采购方式</t>
  </si>
  <si>
    <t>规格要求</t>
  </si>
  <si>
    <t>数量</t>
  </si>
  <si>
    <t>空气调节器</t>
  </si>
  <si>
    <t>集中采购</t>
  </si>
  <si>
    <t>3P风冷恒温恒湿</t>
  </si>
  <si>
    <t>服务器</t>
  </si>
  <si>
    <t>英特尔处理器</t>
  </si>
  <si>
    <t>专用电脑</t>
  </si>
  <si>
    <t>台式计算机</t>
  </si>
  <si>
    <t>分散采购</t>
  </si>
  <si>
    <t>台式</t>
  </si>
  <si>
    <t>3P变频</t>
  </si>
  <si>
    <t>——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</si>
</sst>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mmm\ dd\,\ yy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-* #,##0.00_-;\-* #,##0.00_-;_-* &quot;-&quot;??_-;_-@_-"/>
    <numFmt numFmtId="181" formatCode="mm/dd/yy_)"/>
    <numFmt numFmtId="182" formatCode="0.00_ "/>
    <numFmt numFmtId="183" formatCode="0.00_);[Red]\(0.00\)"/>
    <numFmt numFmtId="184" formatCode="0.000_ "/>
    <numFmt numFmtId="185" formatCode="0.000_);[Red]\(0.000\)"/>
    <numFmt numFmtId="186" formatCode="0_ "/>
  </numFmts>
  <fonts count="3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8"/>
      <name val="黑体"/>
      <family val="3"/>
    </font>
    <font>
      <sz val="22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6"/>
      <name val="方正小标宋简体"/>
      <family val="0"/>
    </font>
    <font>
      <sz val="12"/>
      <name val="仿宋"/>
      <family val="3"/>
    </font>
    <font>
      <b/>
      <sz val="12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ＭＳ Ｐゴシック"/>
      <family val="2"/>
    </font>
    <font>
      <sz val="12"/>
      <name val="바탕체"/>
      <family val="0"/>
    </font>
    <font>
      <sz val="12"/>
      <name val="Times New Roman"/>
      <family val="1"/>
    </font>
    <font>
      <sz val="11"/>
      <name val="蹈框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7" fillId="8" borderId="0" applyNumberFormat="0" applyBorder="0" applyAlignment="0" applyProtection="0"/>
    <xf numFmtId="0" fontId="19" fillId="0" borderId="5" applyNumberFormat="0" applyFill="0" applyAlignment="0" applyProtection="0"/>
    <xf numFmtId="0" fontId="17" fillId="9" borderId="0" applyNumberFormat="0" applyBorder="0" applyAlignment="0" applyProtection="0"/>
    <xf numFmtId="0" fontId="25" fillId="10" borderId="6" applyNumberFormat="0" applyAlignment="0" applyProtection="0"/>
    <xf numFmtId="179" fontId="0" fillId="0" borderId="0" applyFont="0" applyFill="0" applyBorder="0" applyAlignment="0" applyProtection="0"/>
    <xf numFmtId="0" fontId="26" fillId="10" borderId="1" applyNumberFormat="0" applyAlignment="0" applyProtection="0"/>
    <xf numFmtId="43" fontId="27" fillId="0" borderId="0" applyFont="0" applyFill="0" applyBorder="0" applyAlignment="0" applyProtection="0"/>
    <xf numFmtId="0" fontId="28" fillId="11" borderId="7" applyNumberFormat="0" applyAlignment="0" applyProtection="0"/>
    <xf numFmtId="0" fontId="13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181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7" fillId="20" borderId="0" applyNumberFormat="0" applyBorder="0" applyAlignment="0" applyProtection="0"/>
    <xf numFmtId="0" fontId="13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23" borderId="0" applyNumberFormat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7" fillId="0" borderId="0">
      <alignment/>
      <protection/>
    </xf>
    <xf numFmtId="0" fontId="34" fillId="0" borderId="0">
      <alignment/>
      <protection/>
    </xf>
    <xf numFmtId="178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180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36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3" xfId="25" applyNumberForma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182" fontId="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2" fontId="0" fillId="0" borderId="18" xfId="0" applyNumberFormat="1" applyFont="1" applyBorder="1" applyAlignment="1">
      <alignment horizontal="center" vertical="center"/>
    </xf>
    <xf numFmtId="0" fontId="3" fillId="0" borderId="0" xfId="25" applyNumberFormat="1" applyFont="1" applyBorder="1" applyAlignment="1">
      <alignment horizontal="center" vertical="center" wrapText="1"/>
      <protection/>
    </xf>
    <xf numFmtId="0" fontId="4" fillId="0" borderId="0" xfId="25" applyFont="1" applyAlignment="1">
      <alignment vertical="center"/>
      <protection/>
    </xf>
    <xf numFmtId="0" fontId="0" fillId="0" borderId="0" xfId="0" applyAlignment="1">
      <alignment horizontal="right"/>
    </xf>
    <xf numFmtId="0" fontId="0" fillId="0" borderId="1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left" vertical="center"/>
    </xf>
    <xf numFmtId="0" fontId="0" fillId="0" borderId="16" xfId="0" applyNumberFormat="1" applyBorder="1" applyAlignment="1">
      <alignment horizontal="left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 wrapText="1"/>
    </xf>
    <xf numFmtId="0" fontId="5" fillId="0" borderId="0" xfId="25" applyFont="1">
      <alignment vertical="center"/>
      <protection/>
    </xf>
    <xf numFmtId="0" fontId="6" fillId="0" borderId="0" xfId="25" applyFont="1">
      <alignment vertical="center"/>
      <protection/>
    </xf>
    <xf numFmtId="0" fontId="7" fillId="0" borderId="0" xfId="25" applyFont="1">
      <alignment vertical="center"/>
      <protection/>
    </xf>
    <xf numFmtId="0" fontId="0" fillId="0" borderId="0" xfId="25" applyFont="1">
      <alignment vertical="center"/>
      <protection/>
    </xf>
    <xf numFmtId="0" fontId="8" fillId="0" borderId="0" xfId="25" applyFont="1">
      <alignment vertical="center"/>
      <protection/>
    </xf>
    <xf numFmtId="49" fontId="0" fillId="0" borderId="0" xfId="25" applyNumberFormat="1" applyAlignment="1">
      <alignment vertical="center"/>
      <protection/>
    </xf>
    <xf numFmtId="183" fontId="0" fillId="0" borderId="0" xfId="25" applyNumberFormat="1">
      <alignment vertical="center"/>
      <protection/>
    </xf>
    <xf numFmtId="0" fontId="0" fillId="0" borderId="0" xfId="25">
      <alignment vertical="center"/>
      <protection/>
    </xf>
    <xf numFmtId="0" fontId="9" fillId="0" borderId="0" xfId="25" applyFont="1" applyAlignment="1">
      <alignment horizontal="center" vertical="center"/>
      <protection/>
    </xf>
    <xf numFmtId="49" fontId="10" fillId="0" borderId="0" xfId="25" applyNumberFormat="1" applyFont="1" applyAlignment="1">
      <alignment vertical="center"/>
      <protection/>
    </xf>
    <xf numFmtId="0" fontId="10" fillId="0" borderId="0" xfId="25" applyFont="1" applyBorder="1" applyAlignment="1">
      <alignment horizontal="right" vertical="center"/>
      <protection/>
    </xf>
    <xf numFmtId="0" fontId="10" fillId="0" borderId="14" xfId="25" applyFont="1" applyBorder="1" applyAlignment="1">
      <alignment horizontal="center" vertical="center"/>
      <protection/>
    </xf>
    <xf numFmtId="183" fontId="10" fillId="0" borderId="14" xfId="25" applyNumberFormat="1" applyFont="1" applyBorder="1" applyAlignment="1">
      <alignment horizontal="center" vertical="center"/>
      <protection/>
    </xf>
    <xf numFmtId="0" fontId="10" fillId="0" borderId="14" xfId="25" applyFont="1" applyBorder="1" applyAlignment="1">
      <alignment vertical="center"/>
      <protection/>
    </xf>
    <xf numFmtId="184" fontId="0" fillId="0" borderId="14" xfId="25" applyNumberFormat="1" applyFont="1" applyBorder="1" applyAlignment="1">
      <alignment horizontal="center" vertical="center"/>
      <protection/>
    </xf>
    <xf numFmtId="0" fontId="11" fillId="0" borderId="14" xfId="25" applyFont="1" applyBorder="1" applyAlignment="1">
      <alignment vertical="center"/>
      <protection/>
    </xf>
    <xf numFmtId="185" fontId="0" fillId="0" borderId="14" xfId="25" applyNumberFormat="1" applyFont="1" applyBorder="1" applyAlignment="1">
      <alignment horizontal="center" vertical="center"/>
      <protection/>
    </xf>
    <xf numFmtId="49" fontId="7" fillId="0" borderId="14" xfId="25" applyNumberFormat="1" applyFont="1" applyBorder="1" applyAlignment="1">
      <alignment vertical="center"/>
      <protection/>
    </xf>
    <xf numFmtId="49" fontId="12" fillId="0" borderId="14" xfId="25" applyNumberFormat="1" applyFont="1" applyBorder="1" applyAlignment="1">
      <alignment vertical="center"/>
      <protection/>
    </xf>
    <xf numFmtId="185" fontId="12" fillId="0" borderId="14" xfId="25" applyNumberFormat="1" applyFont="1" applyBorder="1" applyAlignment="1">
      <alignment horizontal="center" vertical="center"/>
      <protection/>
    </xf>
    <xf numFmtId="49" fontId="0" fillId="0" borderId="14" xfId="25" applyNumberFormat="1" applyBorder="1" applyAlignment="1">
      <alignment vertical="center"/>
      <protection/>
    </xf>
    <xf numFmtId="185" fontId="0" fillId="0" borderId="14" xfId="25" applyNumberFormat="1" applyBorder="1" applyAlignment="1">
      <alignment horizontal="center" vertical="center"/>
      <protection/>
    </xf>
    <xf numFmtId="0" fontId="0" fillId="0" borderId="0" xfId="25" applyAlignment="1">
      <alignment vertical="center" wrapText="1"/>
      <protection/>
    </xf>
    <xf numFmtId="0" fontId="4" fillId="0" borderId="0" xfId="25" applyFont="1" applyAlignment="1">
      <alignment horizontal="center" vertical="center"/>
      <protection/>
    </xf>
    <xf numFmtId="184" fontId="5" fillId="0" borderId="0" xfId="25" applyNumberFormat="1" applyFont="1" applyAlignment="1">
      <alignment vertical="center"/>
      <protection/>
    </xf>
    <xf numFmtId="184" fontId="5" fillId="0" borderId="0" xfId="25" applyNumberFormat="1" applyFont="1" applyAlignment="1">
      <alignment horizontal="center" vertical="center" wrapText="1"/>
      <protection/>
    </xf>
    <xf numFmtId="184" fontId="5" fillId="0" borderId="0" xfId="25" applyNumberFormat="1" applyFont="1" applyAlignment="1">
      <alignment horizontal="center" vertical="center"/>
      <protection/>
    </xf>
    <xf numFmtId="184" fontId="5" fillId="0" borderId="10" xfId="25" applyNumberFormat="1" applyFont="1" applyBorder="1" applyAlignment="1">
      <alignment horizontal="center" vertical="center"/>
      <protection/>
    </xf>
    <xf numFmtId="184" fontId="5" fillId="0" borderId="11" xfId="25" applyNumberFormat="1" applyFont="1" applyBorder="1" applyAlignment="1">
      <alignment horizontal="center" vertical="center"/>
      <protection/>
    </xf>
    <xf numFmtId="184" fontId="5" fillId="0" borderId="13" xfId="25" applyNumberFormat="1" applyFont="1" applyBorder="1" applyAlignment="1">
      <alignment vertical="center"/>
      <protection/>
    </xf>
    <xf numFmtId="184" fontId="5" fillId="0" borderId="14" xfId="25" applyNumberFormat="1" applyFont="1" applyBorder="1" applyAlignment="1">
      <alignment horizontal="center" vertical="center" wrapText="1"/>
      <protection/>
    </xf>
    <xf numFmtId="184" fontId="5" fillId="0" borderId="14" xfId="25" applyNumberFormat="1" applyFont="1" applyBorder="1" applyAlignment="1">
      <alignment horizontal="center" vertical="center"/>
      <protection/>
    </xf>
    <xf numFmtId="184" fontId="5" fillId="0" borderId="14" xfId="25" applyNumberFormat="1" applyFont="1" applyBorder="1" applyAlignment="1">
      <alignment horizontal="left" vertical="center"/>
      <protection/>
    </xf>
    <xf numFmtId="184" fontId="5" fillId="0" borderId="14" xfId="25" applyNumberFormat="1" applyFont="1" applyBorder="1">
      <alignment vertical="center"/>
      <protection/>
    </xf>
    <xf numFmtId="184" fontId="5" fillId="0" borderId="14" xfId="25" applyNumberFormat="1" applyFont="1" applyBorder="1" applyAlignment="1">
      <alignment horizontal="left" vertical="center" wrapText="1"/>
      <protection/>
    </xf>
    <xf numFmtId="184" fontId="5" fillId="0" borderId="14" xfId="25" applyNumberFormat="1" applyFont="1" applyBorder="1" applyAlignment="1">
      <alignment vertical="center" wrapText="1"/>
      <protection/>
    </xf>
    <xf numFmtId="184" fontId="5" fillId="0" borderId="14" xfId="25" applyNumberFormat="1" applyFont="1" applyBorder="1" applyAlignment="1">
      <alignment vertical="center"/>
      <protection/>
    </xf>
    <xf numFmtId="0" fontId="5" fillId="0" borderId="14" xfId="25" applyFont="1" applyBorder="1" applyAlignment="1">
      <alignment horizontal="center" vertical="center"/>
      <protection/>
    </xf>
    <xf numFmtId="0" fontId="5" fillId="0" borderId="14" xfId="25" applyFont="1" applyBorder="1">
      <alignment vertical="center"/>
      <protection/>
    </xf>
    <xf numFmtId="186" fontId="5" fillId="0" borderId="13" xfId="25" applyNumberFormat="1" applyFont="1" applyBorder="1" applyAlignment="1">
      <alignment horizontal="left" vertical="center"/>
      <protection/>
    </xf>
    <xf numFmtId="184" fontId="5" fillId="0" borderId="16" xfId="25" applyNumberFormat="1" applyFont="1" applyBorder="1" applyAlignment="1">
      <alignment horizontal="center" vertical="center"/>
      <protection/>
    </xf>
    <xf numFmtId="184" fontId="5" fillId="0" borderId="17" xfId="25" applyNumberFormat="1" applyFont="1" applyBorder="1" applyAlignment="1">
      <alignment horizontal="center" vertical="center"/>
      <protection/>
    </xf>
    <xf numFmtId="184" fontId="5" fillId="0" borderId="19" xfId="25" applyNumberFormat="1" applyFont="1" applyBorder="1" applyAlignment="1">
      <alignment horizontal="center" vertical="center"/>
      <protection/>
    </xf>
    <xf numFmtId="184" fontId="5" fillId="0" borderId="17" xfId="25" applyNumberFormat="1" applyFont="1" applyBorder="1">
      <alignment vertical="center"/>
      <protection/>
    </xf>
    <xf numFmtId="0" fontId="5" fillId="0" borderId="17" xfId="25" applyFont="1" applyBorder="1">
      <alignment vertical="center"/>
      <protection/>
    </xf>
    <xf numFmtId="184" fontId="5" fillId="0" borderId="0" xfId="25" applyNumberFormat="1" applyFont="1" applyBorder="1" applyAlignment="1">
      <alignment vertical="center"/>
      <protection/>
    </xf>
    <xf numFmtId="184" fontId="5" fillId="0" borderId="0" xfId="25" applyNumberFormat="1" applyFont="1">
      <alignment vertical="center"/>
      <protection/>
    </xf>
    <xf numFmtId="184" fontId="5" fillId="0" borderId="12" xfId="25" applyNumberFormat="1" applyFont="1" applyBorder="1" applyAlignment="1">
      <alignment horizontal="center" vertical="center"/>
      <protection/>
    </xf>
    <xf numFmtId="184" fontId="5" fillId="0" borderId="15" xfId="25" applyNumberFormat="1" applyFont="1" applyBorder="1" applyAlignment="1">
      <alignment horizontal="center" vertical="center"/>
      <protection/>
    </xf>
    <xf numFmtId="184" fontId="5" fillId="0" borderId="18" xfId="25" applyNumberFormat="1" applyFont="1" applyBorder="1" applyAlignment="1">
      <alignment horizontal="center" vertical="center"/>
      <protection/>
    </xf>
    <xf numFmtId="182" fontId="4" fillId="0" borderId="0" xfId="25" applyNumberFormat="1" applyFont="1" applyAlignment="1">
      <alignment horizontal="center" vertical="center"/>
      <protection/>
    </xf>
    <xf numFmtId="182" fontId="10" fillId="0" borderId="0" xfId="25" applyNumberFormat="1" applyFont="1" applyAlignment="1">
      <alignment horizontal="center" vertical="center" wrapText="1"/>
      <protection/>
    </xf>
    <xf numFmtId="182" fontId="10" fillId="0" borderId="0" xfId="25" applyNumberFormat="1" applyFont="1" applyAlignment="1">
      <alignment horizontal="center" vertical="center"/>
      <protection/>
    </xf>
    <xf numFmtId="182" fontId="5" fillId="0" borderId="0" xfId="25" applyNumberFormat="1" applyFont="1" applyBorder="1" applyAlignment="1">
      <alignment horizontal="right" vertical="center"/>
      <protection/>
    </xf>
    <xf numFmtId="182" fontId="5" fillId="0" borderId="10" xfId="25" applyNumberFormat="1" applyFont="1" applyBorder="1" applyAlignment="1">
      <alignment horizontal="center" vertical="center"/>
      <protection/>
    </xf>
    <xf numFmtId="182" fontId="5" fillId="0" borderId="11" xfId="25" applyNumberFormat="1" applyFont="1" applyBorder="1" applyAlignment="1">
      <alignment horizontal="center" vertical="center"/>
      <protection/>
    </xf>
    <xf numFmtId="182" fontId="5" fillId="0" borderId="12" xfId="25" applyNumberFormat="1" applyFont="1" applyBorder="1" applyAlignment="1">
      <alignment horizontal="center" vertical="center"/>
      <protection/>
    </xf>
    <xf numFmtId="182" fontId="5" fillId="0" borderId="13" xfId="25" applyNumberFormat="1" applyFont="1" applyBorder="1" applyAlignment="1">
      <alignment horizontal="center" vertical="center" wrapText="1"/>
      <protection/>
    </xf>
    <xf numFmtId="182" fontId="5" fillId="0" borderId="14" xfId="25" applyNumberFormat="1" applyFont="1" applyBorder="1" applyAlignment="1">
      <alignment horizontal="center" vertical="center"/>
      <protection/>
    </xf>
    <xf numFmtId="182" fontId="5" fillId="0" borderId="15" xfId="25" applyNumberFormat="1" applyFont="1" applyBorder="1" applyAlignment="1">
      <alignment horizontal="center" vertical="center"/>
      <protection/>
    </xf>
    <xf numFmtId="182" fontId="5" fillId="0" borderId="14" xfId="25" applyNumberFormat="1" applyFont="1" applyBorder="1" applyAlignment="1">
      <alignment horizontal="center" vertical="center" wrapText="1"/>
      <protection/>
    </xf>
    <xf numFmtId="182" fontId="5" fillId="0" borderId="15" xfId="25" applyNumberFormat="1" applyFont="1" applyBorder="1" applyAlignment="1">
      <alignment horizontal="center" vertical="center" wrapText="1"/>
      <protection/>
    </xf>
    <xf numFmtId="182" fontId="5" fillId="0" borderId="13" xfId="25" applyNumberFormat="1" applyFont="1" applyBorder="1" applyAlignment="1">
      <alignment horizontal="left" vertical="center" wrapText="1"/>
      <protection/>
    </xf>
    <xf numFmtId="0" fontId="5" fillId="0" borderId="13" xfId="25" applyFont="1" applyBorder="1">
      <alignment vertical="center"/>
      <protection/>
    </xf>
    <xf numFmtId="182" fontId="5" fillId="0" borderId="16" xfId="25" applyNumberFormat="1" applyFont="1" applyBorder="1" applyAlignment="1">
      <alignment horizontal="center" vertical="center" wrapText="1"/>
      <protection/>
    </xf>
    <xf numFmtId="184" fontId="5" fillId="0" borderId="13" xfId="25" applyNumberFormat="1" applyFont="1" applyBorder="1" applyAlignment="1" quotePrefix="1">
      <alignment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霓付_97MBO" xfId="19"/>
    <cellStyle name="Comma [0]" xfId="20"/>
    <cellStyle name="40% - 强调文字颜色 3" xfId="21"/>
    <cellStyle name="差" xfId="22"/>
    <cellStyle name="Comma" xfId="23"/>
    <cellStyle name="Hyperlink" xfId="24"/>
    <cellStyle name="常规_报人大预算表——行政政法科" xfId="25"/>
    <cellStyle name="60% - 强调文字颜色 3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霓付 [0]_97MBO" xfId="41"/>
    <cellStyle name="计算" xfId="42"/>
    <cellStyle name="千分位_ 白土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콤마 [0]_BOILER-CO1" xfId="68"/>
    <cellStyle name="콤마_BOILER-CO1" xfId="69"/>
    <cellStyle name="통화_BOILER-CO1" xfId="70"/>
    <cellStyle name="통화 [0]_BOILER-CO1" xfId="71"/>
    <cellStyle name="普通_ 白土" xfId="72"/>
    <cellStyle name="표준_0N-HANDLING " xfId="73"/>
    <cellStyle name="烹拳 [0]_97MBO" xfId="74"/>
    <cellStyle name="千分位[0]_ 白土" xfId="75"/>
    <cellStyle name="千位_laroux" xfId="76"/>
    <cellStyle name="千位[0]_laroux" xfId="77"/>
    <cellStyle name="钎霖_laroux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H11"/>
  <sheetViews>
    <sheetView showZeros="0" workbookViewId="0" topLeftCell="A1">
      <selection activeCell="D14" sqref="D14"/>
    </sheetView>
  </sheetViews>
  <sheetFormatPr defaultColWidth="9.00390625" defaultRowHeight="14.25"/>
  <cols>
    <col min="1" max="1" width="27.625" style="34" customWidth="1"/>
    <col min="2" max="2" width="10.125" style="34" customWidth="1"/>
    <col min="3" max="3" width="9.625" style="34" customWidth="1"/>
    <col min="4" max="4" width="12.625" style="34" customWidth="1"/>
    <col min="5" max="5" width="22.875" style="34" customWidth="1"/>
    <col min="6" max="6" width="10.00390625" style="34" customWidth="1"/>
    <col min="7" max="7" width="10.125" style="34" customWidth="1"/>
    <col min="8" max="8" width="13.00390625" style="34" customWidth="1"/>
    <col min="9" max="252" width="9.00390625" style="34" customWidth="1"/>
  </cols>
  <sheetData>
    <row r="1" spans="1:8" ht="31.5" customHeight="1">
      <c r="A1" s="77" t="s">
        <v>0</v>
      </c>
      <c r="B1" s="77"/>
      <c r="C1" s="77"/>
      <c r="D1" s="77"/>
      <c r="E1" s="77"/>
      <c r="F1" s="77"/>
      <c r="G1" s="77"/>
      <c r="H1" s="77"/>
    </row>
    <row r="2" spans="1:8" ht="18" customHeight="1">
      <c r="A2" s="78"/>
      <c r="B2" s="79"/>
      <c r="C2" s="79"/>
      <c r="D2" s="79"/>
      <c r="E2" s="79"/>
      <c r="F2" s="79"/>
      <c r="G2" s="79"/>
      <c r="H2" s="80" t="s">
        <v>1</v>
      </c>
    </row>
    <row r="3" spans="1:8" s="27" customFormat="1" ht="42.75" customHeight="1">
      <c r="A3" s="81" t="s">
        <v>2</v>
      </c>
      <c r="B3" s="82"/>
      <c r="C3" s="82"/>
      <c r="D3" s="82"/>
      <c r="E3" s="82" t="s">
        <v>3</v>
      </c>
      <c r="F3" s="82"/>
      <c r="G3" s="82"/>
      <c r="H3" s="83"/>
    </row>
    <row r="4" spans="1:8" s="27" customFormat="1" ht="42.75" customHeight="1">
      <c r="A4" s="84" t="s">
        <v>4</v>
      </c>
      <c r="B4" s="85" t="s">
        <v>5</v>
      </c>
      <c r="C4" s="85"/>
      <c r="D4" s="85"/>
      <c r="E4" s="85" t="s">
        <v>6</v>
      </c>
      <c r="F4" s="85" t="s">
        <v>5</v>
      </c>
      <c r="G4" s="85"/>
      <c r="H4" s="86"/>
    </row>
    <row r="5" spans="1:8" s="27" customFormat="1" ht="42.75" customHeight="1">
      <c r="A5" s="84"/>
      <c r="B5" s="85" t="s">
        <v>7</v>
      </c>
      <c r="C5" s="85" t="s">
        <v>8</v>
      </c>
      <c r="D5" s="87" t="s">
        <v>9</v>
      </c>
      <c r="E5" s="85"/>
      <c r="F5" s="85" t="s">
        <v>7</v>
      </c>
      <c r="G5" s="85" t="s">
        <v>8</v>
      </c>
      <c r="H5" s="88" t="s">
        <v>9</v>
      </c>
    </row>
    <row r="6" spans="1:8" s="27" customFormat="1" ht="45" customHeight="1">
      <c r="A6" s="89" t="s">
        <v>10</v>
      </c>
      <c r="B6" s="60">
        <v>7216.793</v>
      </c>
      <c r="C6" s="65">
        <v>8318.023</v>
      </c>
      <c r="D6" s="58">
        <f>(C6-B6)/B6*100</f>
        <v>15.259270980891367</v>
      </c>
      <c r="E6" s="59" t="s">
        <v>11</v>
      </c>
      <c r="F6" s="60">
        <v>6306.301</v>
      </c>
      <c r="G6" s="60">
        <v>6022.64</v>
      </c>
      <c r="H6" s="75">
        <f>(G6-F6)/F6*100</f>
        <v>-4.498056784793495</v>
      </c>
    </row>
    <row r="7" spans="1:8" s="27" customFormat="1" ht="45" customHeight="1">
      <c r="A7" s="89" t="s">
        <v>12</v>
      </c>
      <c r="B7" s="58"/>
      <c r="C7" s="60"/>
      <c r="D7" s="58"/>
      <c r="E7" s="60" t="s">
        <v>13</v>
      </c>
      <c r="F7" s="60">
        <v>150</v>
      </c>
      <c r="G7" s="60">
        <v>300</v>
      </c>
      <c r="H7" s="75">
        <f>(G7-F7)/F7*100</f>
        <v>100</v>
      </c>
    </row>
    <row r="8" spans="1:8" s="27" customFormat="1" ht="45" customHeight="1">
      <c r="A8" s="89" t="s">
        <v>14</v>
      </c>
      <c r="B8" s="58"/>
      <c r="C8" s="60"/>
      <c r="D8" s="58"/>
      <c r="E8" s="60" t="s">
        <v>15</v>
      </c>
      <c r="F8" s="60"/>
      <c r="G8" s="60">
        <v>300</v>
      </c>
      <c r="H8" s="75"/>
    </row>
    <row r="9" spans="1:8" s="27" customFormat="1" ht="45" customHeight="1">
      <c r="A9" s="89" t="s">
        <v>16</v>
      </c>
      <c r="B9" s="58"/>
      <c r="C9" s="60"/>
      <c r="D9" s="58"/>
      <c r="E9" s="59" t="s">
        <v>17</v>
      </c>
      <c r="F9" s="60">
        <v>721</v>
      </c>
      <c r="G9" s="60">
        <v>1647</v>
      </c>
      <c r="H9" s="75">
        <f>(G9-F9)/F9*100</f>
        <v>128.43273231622746</v>
      </c>
    </row>
    <row r="10" spans="1:8" s="27" customFormat="1" ht="45" customHeight="1">
      <c r="A10" s="90" t="s">
        <v>18</v>
      </c>
      <c r="B10" s="58"/>
      <c r="C10" s="60"/>
      <c r="D10" s="58"/>
      <c r="E10" s="59" t="s">
        <v>19</v>
      </c>
      <c r="F10" s="60">
        <v>39.492</v>
      </c>
      <c r="G10" s="60">
        <v>48.383</v>
      </c>
      <c r="H10" s="75">
        <f>(G10-F10)/F10*100</f>
        <v>22.513420439582717</v>
      </c>
    </row>
    <row r="11" spans="1:8" s="27" customFormat="1" ht="45" customHeight="1">
      <c r="A11" s="91" t="s">
        <v>20</v>
      </c>
      <c r="B11" s="68">
        <f>SUM(B6:B10)</f>
        <v>7216.793</v>
      </c>
      <c r="C11" s="70">
        <f>SUM(C6:C10)</f>
        <v>8318.023</v>
      </c>
      <c r="D11" s="68">
        <f>(C11-B11)/B11*100</f>
        <v>15.259270980891367</v>
      </c>
      <c r="E11" s="68" t="s">
        <v>21</v>
      </c>
      <c r="F11" s="70">
        <f>SUM(F6:F10)</f>
        <v>7216.793000000001</v>
      </c>
      <c r="G11" s="70">
        <f>SUM(G6:G10)</f>
        <v>8318.023</v>
      </c>
      <c r="H11" s="76">
        <f>(G11-F11)/F11*100</f>
        <v>15.259270980891355</v>
      </c>
    </row>
  </sheetData>
  <sheetProtection/>
  <mergeCells count="7">
    <mergeCell ref="A1:H1"/>
    <mergeCell ref="A3:D3"/>
    <mergeCell ref="E3:H3"/>
    <mergeCell ref="B4:D4"/>
    <mergeCell ref="F4:H4"/>
    <mergeCell ref="A4:A5"/>
    <mergeCell ref="E4:E5"/>
  </mergeCells>
  <printOptions/>
  <pageMargins left="1.02" right="0.75" top="0.71" bottom="0.98" header="0.51" footer="0.51"/>
  <pageSetup horizontalDpi="600" verticalDpi="600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K26"/>
  <sheetViews>
    <sheetView showZeros="0" workbookViewId="0" topLeftCell="A1">
      <selection activeCell="H31" sqref="H31"/>
    </sheetView>
  </sheetViews>
  <sheetFormatPr defaultColWidth="9.00390625" defaultRowHeight="14.25"/>
  <cols>
    <col min="1" max="1" width="8.25390625" style="32" customWidth="1"/>
    <col min="2" max="2" width="29.25390625" style="49" customWidth="1"/>
    <col min="3" max="3" width="11.125" style="34" customWidth="1"/>
    <col min="4" max="4" width="9.25390625" style="34" customWidth="1"/>
    <col min="5" max="6" width="9.625" style="34" customWidth="1"/>
    <col min="7" max="7" width="9.25390625" style="34" customWidth="1"/>
    <col min="8" max="8" width="10.75390625" style="34" customWidth="1"/>
    <col min="9" max="10" width="9.25390625" style="34" customWidth="1"/>
    <col min="11" max="11" width="13.875" style="34" customWidth="1"/>
    <col min="12" max="12" width="9.375" style="34" bestFit="1" customWidth="1"/>
    <col min="13" max="16384" width="9.00390625" style="34" customWidth="1"/>
  </cols>
  <sheetData>
    <row r="1" spans="1:11" ht="36" customHeight="1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27" customFormat="1" ht="27" customHeight="1">
      <c r="A2" s="51"/>
      <c r="B2" s="52"/>
      <c r="C2" s="53"/>
      <c r="D2" s="53"/>
      <c r="E2" s="53"/>
      <c r="F2" s="53"/>
      <c r="G2" s="53"/>
      <c r="H2" s="53"/>
      <c r="I2" s="53"/>
      <c r="J2" s="72" t="s">
        <v>1</v>
      </c>
      <c r="K2" s="73"/>
    </row>
    <row r="3" spans="1:11" s="27" customFormat="1" ht="18.75" customHeight="1">
      <c r="A3" s="54" t="s">
        <v>23</v>
      </c>
      <c r="B3" s="55"/>
      <c r="C3" s="55" t="s">
        <v>24</v>
      </c>
      <c r="D3" s="55"/>
      <c r="E3" s="55"/>
      <c r="F3" s="55" t="s">
        <v>25</v>
      </c>
      <c r="G3" s="55"/>
      <c r="H3" s="55"/>
      <c r="I3" s="55" t="s">
        <v>26</v>
      </c>
      <c r="J3" s="55"/>
      <c r="K3" s="74"/>
    </row>
    <row r="4" spans="1:11" s="27" customFormat="1" ht="15" customHeight="1">
      <c r="A4" s="56" t="s">
        <v>27</v>
      </c>
      <c r="B4" s="57" t="s">
        <v>28</v>
      </c>
      <c r="C4" s="58" t="s">
        <v>29</v>
      </c>
      <c r="D4" s="58" t="s">
        <v>30</v>
      </c>
      <c r="E4" s="58" t="s">
        <v>31</v>
      </c>
      <c r="F4" s="58" t="s">
        <v>29</v>
      </c>
      <c r="G4" s="58" t="s">
        <v>30</v>
      </c>
      <c r="H4" s="58" t="s">
        <v>31</v>
      </c>
      <c r="I4" s="58" t="s">
        <v>29</v>
      </c>
      <c r="J4" s="58" t="s">
        <v>30</v>
      </c>
      <c r="K4" s="75" t="s">
        <v>31</v>
      </c>
    </row>
    <row r="5" spans="1:11" s="27" customFormat="1" ht="15" customHeight="1">
      <c r="A5" s="56" t="s">
        <v>32</v>
      </c>
      <c r="B5" s="59" t="s">
        <v>33</v>
      </c>
      <c r="C5" s="58">
        <f aca="true" t="shared" si="0" ref="C5:C16">D5+E5</f>
        <v>811.3009999999999</v>
      </c>
      <c r="D5" s="58">
        <v>518.937</v>
      </c>
      <c r="E5" s="58">
        <v>292.364</v>
      </c>
      <c r="F5" s="60">
        <v>994.64</v>
      </c>
      <c r="G5" s="58">
        <v>687.24</v>
      </c>
      <c r="H5" s="60">
        <v>307.4</v>
      </c>
      <c r="I5" s="58">
        <f>(F5-C5)/C5*100</f>
        <v>22.59814791304338</v>
      </c>
      <c r="J5" s="58">
        <f aca="true" t="shared" si="1" ref="J5:J10">(G5-D5)/D5*100</f>
        <v>32.43226056342099</v>
      </c>
      <c r="K5" s="75">
        <f>(H5-E5)/E5*100</f>
        <v>5.142904051114365</v>
      </c>
    </row>
    <row r="6" spans="1:11" s="27" customFormat="1" ht="15" customHeight="1">
      <c r="A6" s="92" t="s">
        <v>34</v>
      </c>
      <c r="B6" s="61" t="s">
        <v>35</v>
      </c>
      <c r="C6" s="58">
        <f t="shared" si="0"/>
        <v>811.3009999999999</v>
      </c>
      <c r="D6" s="58">
        <v>518.937</v>
      </c>
      <c r="E6" s="58">
        <v>292.364</v>
      </c>
      <c r="F6" s="60">
        <v>994.64</v>
      </c>
      <c r="G6" s="58">
        <v>687.24</v>
      </c>
      <c r="H6" s="60">
        <v>307.4</v>
      </c>
      <c r="I6" s="58">
        <f aca="true" t="shared" si="2" ref="I6:I26">(F6-C6)/C6*100</f>
        <v>22.59814791304338</v>
      </c>
      <c r="J6" s="58">
        <f t="shared" si="1"/>
        <v>32.43226056342099</v>
      </c>
      <c r="K6" s="75">
        <f aca="true" t="shared" si="3" ref="K6:K26">(H6-E6)/E6*100</f>
        <v>5.142904051114365</v>
      </c>
    </row>
    <row r="7" spans="1:11" s="27" customFormat="1" ht="15" customHeight="1">
      <c r="A7" s="92" t="s">
        <v>36</v>
      </c>
      <c r="B7" s="61" t="s">
        <v>37</v>
      </c>
      <c r="C7" s="58">
        <f t="shared" si="0"/>
        <v>811.3009999999999</v>
      </c>
      <c r="D7" s="58">
        <v>518.937</v>
      </c>
      <c r="E7" s="58">
        <v>292.364</v>
      </c>
      <c r="F7" s="60">
        <f>G7+H7</f>
        <v>994.64</v>
      </c>
      <c r="G7" s="58">
        <v>687.24</v>
      </c>
      <c r="H7" s="60">
        <v>307.4</v>
      </c>
      <c r="I7" s="58">
        <f t="shared" si="2"/>
        <v>22.59814791304338</v>
      </c>
      <c r="J7" s="58">
        <f t="shared" si="1"/>
        <v>32.43226056342099</v>
      </c>
      <c r="K7" s="75">
        <f t="shared" si="3"/>
        <v>5.142904051114365</v>
      </c>
    </row>
    <row r="8" spans="1:11" s="27" customFormat="1" ht="15" customHeight="1">
      <c r="A8" s="56" t="s">
        <v>38</v>
      </c>
      <c r="B8" s="62" t="s">
        <v>39</v>
      </c>
      <c r="C8" s="58">
        <f t="shared" si="0"/>
        <v>39.492</v>
      </c>
      <c r="D8" s="63">
        <v>39.492</v>
      </c>
      <c r="E8" s="63">
        <f>E9</f>
        <v>0</v>
      </c>
      <c r="F8" s="60">
        <v>48.383</v>
      </c>
      <c r="G8" s="64">
        <v>48.383</v>
      </c>
      <c r="H8" s="60"/>
      <c r="I8" s="58">
        <f t="shared" si="2"/>
        <v>22.513420439582717</v>
      </c>
      <c r="J8" s="58">
        <f t="shared" si="1"/>
        <v>22.513420439582717</v>
      </c>
      <c r="K8" s="75"/>
    </row>
    <row r="9" spans="1:11" s="27" customFormat="1" ht="15" customHeight="1">
      <c r="A9" s="56" t="s">
        <v>40</v>
      </c>
      <c r="B9" s="62" t="s">
        <v>41</v>
      </c>
      <c r="C9" s="58">
        <f t="shared" si="0"/>
        <v>39.492</v>
      </c>
      <c r="D9" s="63">
        <v>39.492</v>
      </c>
      <c r="E9" s="63">
        <f>E10</f>
        <v>0</v>
      </c>
      <c r="F9" s="60">
        <v>48.383</v>
      </c>
      <c r="G9" s="64">
        <v>48.383</v>
      </c>
      <c r="H9" s="60"/>
      <c r="I9" s="58">
        <f t="shared" si="2"/>
        <v>22.513420439582717</v>
      </c>
      <c r="J9" s="58">
        <f t="shared" si="1"/>
        <v>22.513420439582717</v>
      </c>
      <c r="K9" s="75"/>
    </row>
    <row r="10" spans="1:11" s="27" customFormat="1" ht="15" customHeight="1">
      <c r="A10" s="56" t="s">
        <v>36</v>
      </c>
      <c r="B10" s="61" t="s">
        <v>42</v>
      </c>
      <c r="C10" s="58">
        <f t="shared" si="0"/>
        <v>39.492</v>
      </c>
      <c r="D10" s="63">
        <v>39.492</v>
      </c>
      <c r="E10" s="58"/>
      <c r="F10" s="60">
        <f>G10+H10</f>
        <v>48.383</v>
      </c>
      <c r="G10" s="64">
        <v>48.383</v>
      </c>
      <c r="H10" s="60"/>
      <c r="I10" s="58">
        <f t="shared" si="2"/>
        <v>22.513420439582717</v>
      </c>
      <c r="J10" s="58">
        <f t="shared" si="1"/>
        <v>22.513420439582717</v>
      </c>
      <c r="K10" s="75"/>
    </row>
    <row r="11" spans="1:11" s="27" customFormat="1" ht="15" customHeight="1">
      <c r="A11" s="56" t="s">
        <v>32</v>
      </c>
      <c r="B11" s="59" t="s">
        <v>33</v>
      </c>
      <c r="C11" s="58">
        <f t="shared" si="0"/>
        <v>5495</v>
      </c>
      <c r="D11" s="63">
        <f>D12</f>
        <v>0</v>
      </c>
      <c r="E11" s="63">
        <v>5495</v>
      </c>
      <c r="F11" s="60">
        <v>5028</v>
      </c>
      <c r="G11" s="65"/>
      <c r="H11" s="60">
        <v>5028</v>
      </c>
      <c r="I11" s="58">
        <f t="shared" si="2"/>
        <v>-8.498635122838945</v>
      </c>
      <c r="J11" s="58"/>
      <c r="K11" s="75">
        <f t="shared" si="3"/>
        <v>-8.498635122838945</v>
      </c>
    </row>
    <row r="12" spans="1:11" s="27" customFormat="1" ht="15" customHeight="1">
      <c r="A12" s="92" t="s">
        <v>34</v>
      </c>
      <c r="B12" s="61" t="s">
        <v>35</v>
      </c>
      <c r="C12" s="58">
        <f t="shared" si="0"/>
        <v>5495</v>
      </c>
      <c r="D12" s="63">
        <f>D13</f>
        <v>0</v>
      </c>
      <c r="E12" s="63">
        <v>5495</v>
      </c>
      <c r="F12" s="60">
        <v>5028</v>
      </c>
      <c r="G12" s="65"/>
      <c r="H12" s="60">
        <v>5028</v>
      </c>
      <c r="I12" s="58">
        <f t="shared" si="2"/>
        <v>-8.498635122838945</v>
      </c>
      <c r="J12" s="58"/>
      <c r="K12" s="75">
        <f t="shared" si="3"/>
        <v>-8.498635122838945</v>
      </c>
    </row>
    <row r="13" spans="1:11" s="27" customFormat="1" ht="15" customHeight="1">
      <c r="A13" s="92" t="s">
        <v>43</v>
      </c>
      <c r="B13" s="61" t="s">
        <v>44</v>
      </c>
      <c r="C13" s="58">
        <f t="shared" si="0"/>
        <v>5495</v>
      </c>
      <c r="D13" s="63"/>
      <c r="E13" s="63">
        <v>5495</v>
      </c>
      <c r="F13" s="60">
        <f>G13+H13</f>
        <v>5028</v>
      </c>
      <c r="G13" s="65"/>
      <c r="H13" s="60">
        <v>5028</v>
      </c>
      <c r="I13" s="58">
        <f t="shared" si="2"/>
        <v>-8.498635122838945</v>
      </c>
      <c r="J13" s="58"/>
      <c r="K13" s="75">
        <f t="shared" si="3"/>
        <v>-8.498635122838945</v>
      </c>
    </row>
    <row r="14" spans="1:11" s="27" customFormat="1" ht="15" customHeight="1">
      <c r="A14" s="56" t="s">
        <v>45</v>
      </c>
      <c r="B14" s="62" t="s">
        <v>46</v>
      </c>
      <c r="C14" s="58">
        <f t="shared" si="0"/>
        <v>150</v>
      </c>
      <c r="D14" s="63">
        <f>D15</f>
        <v>0</v>
      </c>
      <c r="E14" s="63">
        <f>E15</f>
        <v>150</v>
      </c>
      <c r="F14" s="60">
        <v>300</v>
      </c>
      <c r="G14" s="65"/>
      <c r="H14" s="60">
        <v>300</v>
      </c>
      <c r="I14" s="58">
        <f t="shared" si="2"/>
        <v>100</v>
      </c>
      <c r="J14" s="58"/>
      <c r="K14" s="75">
        <f t="shared" si="3"/>
        <v>100</v>
      </c>
    </row>
    <row r="15" spans="1:11" s="27" customFormat="1" ht="15" customHeight="1">
      <c r="A15" s="92" t="s">
        <v>47</v>
      </c>
      <c r="B15" s="62" t="s">
        <v>48</v>
      </c>
      <c r="C15" s="58">
        <f t="shared" si="0"/>
        <v>150</v>
      </c>
      <c r="D15" s="63">
        <f>D16</f>
        <v>0</v>
      </c>
      <c r="E15" s="63">
        <f>E16</f>
        <v>150</v>
      </c>
      <c r="F15" s="60">
        <v>300</v>
      </c>
      <c r="G15" s="65"/>
      <c r="H15" s="60">
        <v>300</v>
      </c>
      <c r="I15" s="58">
        <f t="shared" si="2"/>
        <v>100</v>
      </c>
      <c r="J15" s="58"/>
      <c r="K15" s="75">
        <f t="shared" si="3"/>
        <v>100</v>
      </c>
    </row>
    <row r="16" spans="1:11" s="27" customFormat="1" ht="15" customHeight="1">
      <c r="A16" s="92" t="s">
        <v>49</v>
      </c>
      <c r="B16" s="61" t="s">
        <v>50</v>
      </c>
      <c r="C16" s="58">
        <f t="shared" si="0"/>
        <v>150</v>
      </c>
      <c r="D16" s="63"/>
      <c r="E16" s="58">
        <v>150</v>
      </c>
      <c r="F16" s="60">
        <v>300</v>
      </c>
      <c r="G16" s="65"/>
      <c r="H16" s="60">
        <v>300</v>
      </c>
      <c r="I16" s="58">
        <f t="shared" si="2"/>
        <v>100</v>
      </c>
      <c r="J16" s="58"/>
      <c r="K16" s="75">
        <f t="shared" si="3"/>
        <v>100</v>
      </c>
    </row>
    <row r="17" spans="1:11" s="27" customFormat="1" ht="15" customHeight="1">
      <c r="A17" s="56" t="s">
        <v>51</v>
      </c>
      <c r="B17" s="59" t="s">
        <v>52</v>
      </c>
      <c r="C17" s="58">
        <f aca="true" t="shared" si="4" ref="C17:C22">D17+E17</f>
        <v>106</v>
      </c>
      <c r="D17" s="63">
        <f>D18</f>
        <v>0</v>
      </c>
      <c r="E17" s="63">
        <v>106</v>
      </c>
      <c r="F17" s="60">
        <v>9</v>
      </c>
      <c r="G17" s="65"/>
      <c r="H17" s="60">
        <v>9</v>
      </c>
      <c r="I17" s="58">
        <f t="shared" si="2"/>
        <v>-91.50943396226415</v>
      </c>
      <c r="J17" s="58"/>
      <c r="K17" s="75">
        <f t="shared" si="3"/>
        <v>-91.50943396226415</v>
      </c>
    </row>
    <row r="18" spans="1:11" s="27" customFormat="1" ht="15" customHeight="1">
      <c r="A18" s="92" t="s">
        <v>53</v>
      </c>
      <c r="B18" s="61" t="s">
        <v>54</v>
      </c>
      <c r="C18" s="58">
        <f t="shared" si="4"/>
        <v>106</v>
      </c>
      <c r="D18" s="63">
        <f>D19</f>
        <v>0</v>
      </c>
      <c r="E18" s="63">
        <v>106</v>
      </c>
      <c r="F18" s="60">
        <v>9</v>
      </c>
      <c r="G18" s="65"/>
      <c r="H18" s="60">
        <v>9</v>
      </c>
      <c r="I18" s="58">
        <f t="shared" si="2"/>
        <v>-91.50943396226415</v>
      </c>
      <c r="J18" s="58"/>
      <c r="K18" s="75">
        <f t="shared" si="3"/>
        <v>-91.50943396226415</v>
      </c>
    </row>
    <row r="19" spans="1:11" s="27" customFormat="1" ht="15" customHeight="1">
      <c r="A19" s="92" t="s">
        <v>55</v>
      </c>
      <c r="B19" s="61" t="s">
        <v>56</v>
      </c>
      <c r="C19" s="58">
        <f t="shared" si="4"/>
        <v>106</v>
      </c>
      <c r="D19" s="63"/>
      <c r="E19" s="63">
        <v>106</v>
      </c>
      <c r="F19" s="60">
        <f>G19+H19</f>
        <v>9</v>
      </c>
      <c r="G19" s="65"/>
      <c r="H19" s="60">
        <v>9</v>
      </c>
      <c r="I19" s="58">
        <f t="shared" si="2"/>
        <v>-91.50943396226415</v>
      </c>
      <c r="J19" s="58"/>
      <c r="K19" s="75">
        <f t="shared" si="3"/>
        <v>-91.50943396226415</v>
      </c>
    </row>
    <row r="20" spans="1:11" s="27" customFormat="1" ht="15" customHeight="1">
      <c r="A20" s="66">
        <v>213</v>
      </c>
      <c r="B20" s="59" t="s">
        <v>52</v>
      </c>
      <c r="C20" s="58">
        <f t="shared" si="4"/>
        <v>615</v>
      </c>
      <c r="D20" s="63">
        <f>D21</f>
        <v>0</v>
      </c>
      <c r="E20" s="63">
        <v>615</v>
      </c>
      <c r="F20" s="60">
        <v>1638</v>
      </c>
      <c r="G20" s="65"/>
      <c r="H20" s="60">
        <v>1638</v>
      </c>
      <c r="I20" s="58">
        <f t="shared" si="2"/>
        <v>166.34146341463415</v>
      </c>
      <c r="J20" s="58"/>
      <c r="K20" s="75">
        <f t="shared" si="3"/>
        <v>166.34146341463415</v>
      </c>
    </row>
    <row r="21" spans="1:11" s="27" customFormat="1" ht="15" customHeight="1">
      <c r="A21" s="92" t="s">
        <v>57</v>
      </c>
      <c r="B21" s="59" t="s">
        <v>58</v>
      </c>
      <c r="C21" s="58">
        <f t="shared" si="4"/>
        <v>615</v>
      </c>
      <c r="D21" s="63">
        <f>D22</f>
        <v>0</v>
      </c>
      <c r="E21" s="63">
        <v>615</v>
      </c>
      <c r="F21" s="60">
        <v>1638</v>
      </c>
      <c r="G21" s="65"/>
      <c r="H21" s="60">
        <v>1638</v>
      </c>
      <c r="I21" s="58">
        <f t="shared" si="2"/>
        <v>166.34146341463415</v>
      </c>
      <c r="J21" s="58"/>
      <c r="K21" s="75">
        <f t="shared" si="3"/>
        <v>166.34146341463415</v>
      </c>
    </row>
    <row r="22" spans="1:11" s="27" customFormat="1" ht="15" customHeight="1">
      <c r="A22" s="92" t="s">
        <v>43</v>
      </c>
      <c r="B22" s="61" t="s">
        <v>59</v>
      </c>
      <c r="C22" s="58">
        <f t="shared" si="4"/>
        <v>615</v>
      </c>
      <c r="D22" s="63"/>
      <c r="E22" s="63">
        <v>615</v>
      </c>
      <c r="F22" s="60">
        <f>G22+H22</f>
        <v>1638</v>
      </c>
      <c r="G22" s="65"/>
      <c r="H22" s="60">
        <v>1638</v>
      </c>
      <c r="I22" s="58">
        <f t="shared" si="2"/>
        <v>166.34146341463415</v>
      </c>
      <c r="J22" s="58"/>
      <c r="K22" s="75">
        <f t="shared" si="3"/>
        <v>166.34146341463415</v>
      </c>
    </row>
    <row r="23" spans="1:11" s="27" customFormat="1" ht="15" customHeight="1">
      <c r="A23" s="66">
        <v>206</v>
      </c>
      <c r="B23" s="61" t="s">
        <v>60</v>
      </c>
      <c r="C23" s="65"/>
      <c r="D23" s="65"/>
      <c r="E23" s="65"/>
      <c r="F23" s="60">
        <v>300</v>
      </c>
      <c r="G23" s="65"/>
      <c r="H23" s="60">
        <v>300</v>
      </c>
      <c r="I23" s="58"/>
      <c r="J23" s="58"/>
      <c r="K23" s="75"/>
    </row>
    <row r="24" spans="1:11" s="27" customFormat="1" ht="15" customHeight="1">
      <c r="A24" s="92" t="s">
        <v>61</v>
      </c>
      <c r="B24" s="61" t="s">
        <v>62</v>
      </c>
      <c r="C24" s="65"/>
      <c r="D24" s="65"/>
      <c r="E24" s="65"/>
      <c r="F24" s="60">
        <v>300</v>
      </c>
      <c r="G24" s="65"/>
      <c r="H24" s="60">
        <v>300</v>
      </c>
      <c r="I24" s="58"/>
      <c r="J24" s="58"/>
      <c r="K24" s="75"/>
    </row>
    <row r="25" spans="1:11" s="27" customFormat="1" ht="15" customHeight="1">
      <c r="A25" s="92" t="s">
        <v>43</v>
      </c>
      <c r="B25" s="61" t="s">
        <v>63</v>
      </c>
      <c r="C25" s="65"/>
      <c r="D25" s="65"/>
      <c r="E25" s="65"/>
      <c r="F25" s="60">
        <f>G25+H25</f>
        <v>300</v>
      </c>
      <c r="G25" s="65"/>
      <c r="H25" s="60">
        <v>300</v>
      </c>
      <c r="I25" s="58"/>
      <c r="J25" s="58"/>
      <c r="K25" s="75"/>
    </row>
    <row r="26" spans="1:11" s="27" customFormat="1" ht="15" customHeight="1">
      <c r="A26" s="67" t="s">
        <v>64</v>
      </c>
      <c r="B26" s="68"/>
      <c r="C26" s="69">
        <f>D26+E26</f>
        <v>7216.793</v>
      </c>
      <c r="D26" s="69">
        <f>D5+D8+D11+D14+D17+D20+D23</f>
        <v>558.429</v>
      </c>
      <c r="E26" s="69">
        <f>E5+E8+E11+E14+E17+E20</f>
        <v>6658.364</v>
      </c>
      <c r="F26" s="70">
        <f>F5+F8+F11+F14+F17+F20+F23</f>
        <v>8318.023000000001</v>
      </c>
      <c r="G26" s="71">
        <f>G5+G8</f>
        <v>735.623</v>
      </c>
      <c r="H26" s="70">
        <f>H5+H11+H14+H17+H20+H23</f>
        <v>7582.4</v>
      </c>
      <c r="I26" s="68">
        <f t="shared" si="2"/>
        <v>15.259270980891394</v>
      </c>
      <c r="J26" s="68">
        <f>(G26-D26)/D26*100</f>
        <v>31.730801946174015</v>
      </c>
      <c r="K26" s="76">
        <f t="shared" si="3"/>
        <v>13.877823441313813</v>
      </c>
    </row>
  </sheetData>
  <sheetProtection/>
  <mergeCells count="6">
    <mergeCell ref="A1:K1"/>
    <mergeCell ref="A3:B3"/>
    <mergeCell ref="C3:E3"/>
    <mergeCell ref="F3:H3"/>
    <mergeCell ref="I3:K3"/>
    <mergeCell ref="A26:B26"/>
  </mergeCells>
  <printOptions horizontalCentered="1"/>
  <pageMargins left="0.51" right="0.55" top="0.75" bottom="0.67" header="0.51" footer="0.51"/>
  <pageSetup horizontalDpi="600" verticalDpi="600" orientation="landscape" paperSize="9"/>
  <headerFooter scaleWithDoc="0" alignWithMargins="0">
    <oddFooter>&amp;C&amp;P</oddFoot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B58"/>
  <sheetViews>
    <sheetView showZeros="0" workbookViewId="0" topLeftCell="A49">
      <selection activeCell="A43" sqref="A43"/>
    </sheetView>
  </sheetViews>
  <sheetFormatPr defaultColWidth="9.00390625" defaultRowHeight="14.25"/>
  <cols>
    <col min="1" max="1" width="66.25390625" style="32" customWidth="1"/>
    <col min="2" max="2" width="13.375" style="33" customWidth="1"/>
    <col min="3" max="3" width="9.00390625" style="34" customWidth="1"/>
    <col min="4" max="4" width="9.375" style="34" bestFit="1" customWidth="1"/>
    <col min="5" max="16384" width="9.00390625" style="34" customWidth="1"/>
  </cols>
  <sheetData>
    <row r="1" spans="1:2" ht="42.75" customHeight="1">
      <c r="A1" s="35" t="s">
        <v>65</v>
      </c>
      <c r="B1" s="35"/>
    </row>
    <row r="2" spans="1:2" s="27" customFormat="1" ht="21.75" customHeight="1">
      <c r="A2" s="36"/>
      <c r="B2" s="37" t="s">
        <v>1</v>
      </c>
    </row>
    <row r="3" spans="1:2" s="27" customFormat="1" ht="22.5" customHeight="1">
      <c r="A3" s="38" t="s">
        <v>66</v>
      </c>
      <c r="B3" s="39" t="s">
        <v>67</v>
      </c>
    </row>
    <row r="4" spans="1:2" s="27" customFormat="1" ht="22.5" customHeight="1">
      <c r="A4" s="40" t="s">
        <v>29</v>
      </c>
      <c r="B4" s="41">
        <f>B5+B16+B21+B27</f>
        <v>8318.023</v>
      </c>
    </row>
    <row r="5" spans="1:2" s="28" customFormat="1" ht="22.5" customHeight="1">
      <c r="A5" s="42" t="s">
        <v>68</v>
      </c>
      <c r="B5" s="41">
        <f>B6+B7+B8+B9+B10+B11+B12+B13+B14+B15</f>
        <v>621.0980000000002</v>
      </c>
    </row>
    <row r="6" spans="1:2" s="27" customFormat="1" ht="22.5" customHeight="1">
      <c r="A6" s="40" t="s">
        <v>69</v>
      </c>
      <c r="B6" s="41">
        <v>223.722</v>
      </c>
    </row>
    <row r="7" spans="1:2" ht="22.5" customHeight="1">
      <c r="A7" s="40" t="s">
        <v>70</v>
      </c>
      <c r="B7" s="41">
        <v>186.248</v>
      </c>
    </row>
    <row r="8" spans="1:2" ht="22.5" customHeight="1">
      <c r="A8" s="40" t="s">
        <v>71</v>
      </c>
      <c r="B8" s="41">
        <v>18.644</v>
      </c>
    </row>
    <row r="9" spans="1:2" ht="22.5" customHeight="1">
      <c r="A9" s="40" t="s">
        <v>72</v>
      </c>
      <c r="B9" s="41">
        <v>2.073</v>
      </c>
    </row>
    <row r="10" spans="1:2" ht="22.5" customHeight="1">
      <c r="A10" s="40" t="s">
        <v>73</v>
      </c>
      <c r="B10" s="41">
        <v>80.638</v>
      </c>
    </row>
    <row r="11" spans="1:2" ht="22.5" customHeight="1">
      <c r="A11" s="40" t="s">
        <v>74</v>
      </c>
      <c r="B11" s="41">
        <v>3.916</v>
      </c>
    </row>
    <row r="12" spans="1:2" ht="22.5" customHeight="1">
      <c r="A12" s="40" t="s">
        <v>75</v>
      </c>
      <c r="B12" s="41">
        <v>24.191</v>
      </c>
    </row>
    <row r="13" spans="1:2" ht="22.5" customHeight="1">
      <c r="A13" s="40" t="s">
        <v>76</v>
      </c>
      <c r="B13" s="41">
        <v>11.637</v>
      </c>
    </row>
    <row r="14" spans="1:2" ht="22.5" customHeight="1">
      <c r="A14" s="40" t="s">
        <v>77</v>
      </c>
      <c r="B14" s="41">
        <v>48.383</v>
      </c>
    </row>
    <row r="15" spans="1:2" ht="22.5" customHeight="1">
      <c r="A15" s="40" t="s">
        <v>78</v>
      </c>
      <c r="B15" s="41">
        <v>21.646</v>
      </c>
    </row>
    <row r="16" spans="1:2" s="29" customFormat="1" ht="22.5" customHeight="1">
      <c r="A16" s="42" t="s">
        <v>79</v>
      </c>
      <c r="B16" s="41">
        <f>B17+B18+B19+B20</f>
        <v>8.023</v>
      </c>
    </row>
    <row r="17" spans="1:2" s="30" customFormat="1" ht="22.5" customHeight="1">
      <c r="A17" s="40" t="s">
        <v>80</v>
      </c>
      <c r="B17" s="41">
        <v>6.328</v>
      </c>
    </row>
    <row r="18" spans="1:2" ht="22.5" customHeight="1">
      <c r="A18" s="40" t="s">
        <v>81</v>
      </c>
      <c r="B18" s="41">
        <v>1.398</v>
      </c>
    </row>
    <row r="19" spans="1:2" ht="22.5" customHeight="1">
      <c r="A19" s="40" t="s">
        <v>82</v>
      </c>
      <c r="B19" s="41">
        <v>0.18</v>
      </c>
    </row>
    <row r="20" spans="1:2" ht="22.5" customHeight="1">
      <c r="A20" s="40" t="s">
        <v>83</v>
      </c>
      <c r="B20" s="41">
        <v>0.117</v>
      </c>
    </row>
    <row r="21" spans="1:2" s="30" customFormat="1" ht="22.5" customHeight="1">
      <c r="A21" s="42" t="s">
        <v>84</v>
      </c>
      <c r="B21" s="41">
        <f>B22+B23+B24+B25+B26</f>
        <v>106.50200000000001</v>
      </c>
    </row>
    <row r="22" spans="1:2" ht="22.5" customHeight="1">
      <c r="A22" s="40" t="s">
        <v>85</v>
      </c>
      <c r="B22" s="41">
        <v>21</v>
      </c>
    </row>
    <row r="23" spans="1:2" ht="22.5" customHeight="1">
      <c r="A23" s="40" t="s">
        <v>86</v>
      </c>
      <c r="B23" s="41">
        <v>10</v>
      </c>
    </row>
    <row r="24" spans="1:2" ht="22.5" customHeight="1">
      <c r="A24" s="40" t="s">
        <v>87</v>
      </c>
      <c r="B24" s="41">
        <v>14.112</v>
      </c>
    </row>
    <row r="25" spans="1:2" ht="22.5" customHeight="1">
      <c r="A25" s="40" t="s">
        <v>88</v>
      </c>
      <c r="B25" s="43">
        <v>10</v>
      </c>
    </row>
    <row r="26" spans="1:2" ht="22.5" customHeight="1">
      <c r="A26" s="40" t="s">
        <v>89</v>
      </c>
      <c r="B26" s="43">
        <v>51.39</v>
      </c>
    </row>
    <row r="27" spans="1:2" s="29" customFormat="1" ht="22.5" customHeight="1">
      <c r="A27" s="44" t="s">
        <v>90</v>
      </c>
      <c r="B27" s="43">
        <f>B28+B48</f>
        <v>7582.4</v>
      </c>
    </row>
    <row r="28" spans="1:2" ht="22.5" customHeight="1">
      <c r="A28" s="44" t="s">
        <v>91</v>
      </c>
      <c r="B28" s="43">
        <f>B29+B30+B31+B32+B33+B34+B35+B36+B37+B38+B39+B40+B41+B42+B43+B44+B45+B46+B47</f>
        <v>307.40000000000003</v>
      </c>
    </row>
    <row r="29" spans="1:2" s="31" customFormat="1" ht="22.5" customHeight="1">
      <c r="A29" s="45" t="s">
        <v>92</v>
      </c>
      <c r="B29" s="46">
        <v>18</v>
      </c>
    </row>
    <row r="30" spans="1:2" ht="22.5" customHeight="1">
      <c r="A30" s="47" t="s">
        <v>93</v>
      </c>
      <c r="B30" s="46">
        <v>11.2</v>
      </c>
    </row>
    <row r="31" spans="1:2" s="31" customFormat="1" ht="22.5" customHeight="1">
      <c r="A31" s="45" t="s">
        <v>94</v>
      </c>
      <c r="B31" s="46">
        <v>9</v>
      </c>
    </row>
    <row r="32" spans="1:2" ht="22.5" customHeight="1">
      <c r="A32" s="47" t="s">
        <v>95</v>
      </c>
      <c r="B32" s="48">
        <v>15</v>
      </c>
    </row>
    <row r="33" spans="1:2" ht="24" customHeight="1">
      <c r="A33" s="47" t="s">
        <v>96</v>
      </c>
      <c r="B33" s="48">
        <v>10</v>
      </c>
    </row>
    <row r="34" spans="1:2" ht="24" customHeight="1">
      <c r="A34" s="47" t="s">
        <v>97</v>
      </c>
      <c r="B34" s="48">
        <v>0.3</v>
      </c>
    </row>
    <row r="35" spans="1:2" ht="24" customHeight="1">
      <c r="A35" s="47" t="s">
        <v>98</v>
      </c>
      <c r="B35" s="48">
        <v>8</v>
      </c>
    </row>
    <row r="36" spans="1:2" ht="24" customHeight="1">
      <c r="A36" s="47" t="s">
        <v>99</v>
      </c>
      <c r="B36" s="48">
        <v>105.7</v>
      </c>
    </row>
    <row r="37" spans="1:2" ht="24" customHeight="1">
      <c r="A37" s="47" t="s">
        <v>100</v>
      </c>
      <c r="B37" s="48">
        <v>5</v>
      </c>
    </row>
    <row r="38" spans="1:2" ht="24" customHeight="1">
      <c r="A38" s="47" t="s">
        <v>101</v>
      </c>
      <c r="B38" s="48">
        <v>7</v>
      </c>
    </row>
    <row r="39" spans="1:2" ht="24" customHeight="1">
      <c r="A39" s="47" t="s">
        <v>102</v>
      </c>
      <c r="B39" s="48">
        <v>10</v>
      </c>
    </row>
    <row r="40" spans="1:2" ht="24" customHeight="1">
      <c r="A40" s="47" t="s">
        <v>103</v>
      </c>
      <c r="B40" s="48">
        <v>17</v>
      </c>
    </row>
    <row r="41" spans="1:2" s="31" customFormat="1" ht="24" customHeight="1">
      <c r="A41" s="45" t="s">
        <v>104</v>
      </c>
      <c r="B41" s="46">
        <v>14</v>
      </c>
    </row>
    <row r="42" spans="1:2" ht="24" customHeight="1">
      <c r="A42" s="47" t="s">
        <v>105</v>
      </c>
      <c r="B42" s="48">
        <v>10</v>
      </c>
    </row>
    <row r="43" spans="1:2" ht="24" customHeight="1">
      <c r="A43" s="47" t="s">
        <v>106</v>
      </c>
      <c r="B43" s="48">
        <v>16.6</v>
      </c>
    </row>
    <row r="44" spans="1:2" ht="24" customHeight="1">
      <c r="A44" s="47" t="s">
        <v>107</v>
      </c>
      <c r="B44" s="48">
        <v>6</v>
      </c>
    </row>
    <row r="45" spans="1:2" ht="24" customHeight="1">
      <c r="A45" s="47" t="s">
        <v>108</v>
      </c>
      <c r="B45" s="48">
        <v>0.6</v>
      </c>
    </row>
    <row r="46" spans="1:2" ht="24" customHeight="1">
      <c r="A46" s="47" t="s">
        <v>109</v>
      </c>
      <c r="B46" s="48">
        <v>16</v>
      </c>
    </row>
    <row r="47" spans="1:2" ht="24" customHeight="1">
      <c r="A47" s="47" t="s">
        <v>110</v>
      </c>
      <c r="B47" s="48">
        <v>28</v>
      </c>
    </row>
    <row r="48" spans="1:2" s="29" customFormat="1" ht="24" customHeight="1">
      <c r="A48" s="44" t="s">
        <v>111</v>
      </c>
      <c r="B48" s="43">
        <f>B49+B50+B51+B52+B53+B54+B55+B56+B57+B58</f>
        <v>7275</v>
      </c>
    </row>
    <row r="49" spans="1:2" ht="24" customHeight="1">
      <c r="A49" s="47" t="s">
        <v>112</v>
      </c>
      <c r="B49" s="48">
        <v>2705</v>
      </c>
    </row>
    <row r="50" spans="1:2" ht="24" customHeight="1">
      <c r="A50" s="47" t="s">
        <v>113</v>
      </c>
      <c r="B50" s="48">
        <v>75</v>
      </c>
    </row>
    <row r="51" spans="1:2" ht="24" customHeight="1">
      <c r="A51" s="47" t="s">
        <v>114</v>
      </c>
      <c r="B51" s="48">
        <v>300</v>
      </c>
    </row>
    <row r="52" spans="1:2" ht="24" customHeight="1">
      <c r="A52" s="47" t="s">
        <v>115</v>
      </c>
      <c r="B52" s="48">
        <v>430</v>
      </c>
    </row>
    <row r="53" spans="1:2" ht="24" customHeight="1">
      <c r="A53" s="47" t="s">
        <v>116</v>
      </c>
      <c r="B53" s="48">
        <v>9</v>
      </c>
    </row>
    <row r="54" spans="1:2" ht="24" customHeight="1">
      <c r="A54" s="47" t="s">
        <v>117</v>
      </c>
      <c r="B54" s="48">
        <v>54</v>
      </c>
    </row>
    <row r="55" spans="1:2" ht="24" customHeight="1">
      <c r="A55" s="47" t="s">
        <v>118</v>
      </c>
      <c r="B55" s="48">
        <v>300</v>
      </c>
    </row>
    <row r="56" spans="1:2" ht="24" customHeight="1">
      <c r="A56" s="47" t="s">
        <v>119</v>
      </c>
      <c r="B56" s="48">
        <v>1450</v>
      </c>
    </row>
    <row r="57" spans="1:2" s="31" customFormat="1" ht="24" customHeight="1">
      <c r="A57" s="45" t="s">
        <v>120</v>
      </c>
      <c r="B57" s="46">
        <v>314</v>
      </c>
    </row>
    <row r="58" spans="1:2" ht="24" customHeight="1">
      <c r="A58" s="47" t="s">
        <v>121</v>
      </c>
      <c r="B58" s="48">
        <v>1638</v>
      </c>
    </row>
  </sheetData>
  <sheetProtection/>
  <mergeCells count="1">
    <mergeCell ref="A1:B1"/>
  </mergeCells>
  <printOptions/>
  <pageMargins left="0.8300000000000001" right="0.75" top="0.59" bottom="0.39" header="0.47" footer="0.47"/>
  <pageSetup horizontalDpi="600" verticalDpi="600" orientation="portrait" paperSize="9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E5" sqref="E5"/>
    </sheetView>
  </sheetViews>
  <sheetFormatPr defaultColWidth="9.00390625" defaultRowHeight="14.25"/>
  <cols>
    <col min="1" max="1" width="58.875" style="0" customWidth="1"/>
    <col min="2" max="2" width="55.625" style="0" customWidth="1"/>
  </cols>
  <sheetData>
    <row r="1" spans="1:7" ht="48.75" customHeight="1">
      <c r="A1" s="14" t="s">
        <v>122</v>
      </c>
      <c r="B1" s="14"/>
      <c r="C1" s="15"/>
      <c r="D1" s="2"/>
      <c r="E1" s="2"/>
      <c r="F1" s="2"/>
      <c r="G1" s="2"/>
    </row>
    <row r="2" ht="21.75" customHeight="1">
      <c r="B2" s="16" t="s">
        <v>1</v>
      </c>
    </row>
    <row r="3" ht="6.75" customHeight="1">
      <c r="B3" s="16"/>
    </row>
    <row r="4" spans="1:2" ht="28.5" customHeight="1">
      <c r="A4" s="17" t="s">
        <v>6</v>
      </c>
      <c r="B4" s="18" t="s">
        <v>123</v>
      </c>
    </row>
    <row r="5" spans="1:2" ht="28.5" customHeight="1">
      <c r="A5" s="19" t="s">
        <v>29</v>
      </c>
      <c r="B5" s="20">
        <f>B8+B11</f>
        <v>37</v>
      </c>
    </row>
    <row r="6" spans="1:2" ht="28.5" customHeight="1">
      <c r="A6" s="21" t="s">
        <v>124</v>
      </c>
      <c r="B6" s="22"/>
    </row>
    <row r="7" spans="1:2" ht="28.5" customHeight="1">
      <c r="A7" s="21" t="s">
        <v>125</v>
      </c>
      <c r="B7" s="22"/>
    </row>
    <row r="8" spans="1:2" ht="28.5" customHeight="1">
      <c r="A8" s="21" t="s">
        <v>126</v>
      </c>
      <c r="B8" s="22">
        <v>10</v>
      </c>
    </row>
    <row r="9" spans="1:2" ht="28.5" customHeight="1">
      <c r="A9" s="23" t="s">
        <v>127</v>
      </c>
      <c r="B9" s="22">
        <v>10</v>
      </c>
    </row>
    <row r="10" spans="1:2" ht="28.5" customHeight="1">
      <c r="A10" s="23" t="s">
        <v>128</v>
      </c>
      <c r="B10" s="22"/>
    </row>
    <row r="11" spans="1:2" ht="28.5" customHeight="1">
      <c r="A11" s="24" t="s">
        <v>129</v>
      </c>
      <c r="B11" s="25">
        <v>27</v>
      </c>
    </row>
    <row r="12" spans="1:2" ht="75" customHeight="1">
      <c r="A12" s="26" t="s">
        <v>130</v>
      </c>
      <c r="B12" s="26"/>
    </row>
  </sheetData>
  <sheetProtection/>
  <mergeCells count="2">
    <mergeCell ref="A1:B1"/>
    <mergeCell ref="A12:B12"/>
  </mergeCells>
  <printOptions/>
  <pageMargins left="0.98" right="0.75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28.75390625" style="0" customWidth="1"/>
    <col min="2" max="2" width="16.50390625" style="0" customWidth="1"/>
    <col min="3" max="3" width="12.75390625" style="0" customWidth="1"/>
    <col min="4" max="4" width="21.75390625" style="0" customWidth="1"/>
    <col min="5" max="5" width="13.25390625" style="0" customWidth="1"/>
    <col min="6" max="6" width="18.125" style="0" customWidth="1"/>
  </cols>
  <sheetData>
    <row r="1" spans="1:11" ht="55.5" customHeight="1">
      <c r="A1" s="1" t="s">
        <v>131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ht="24" customHeight="1">
      <c r="E2" s="3" t="s">
        <v>1</v>
      </c>
    </row>
    <row r="3" spans="1:6" ht="36.75" customHeight="1">
      <c r="A3" s="4" t="s">
        <v>132</v>
      </c>
      <c r="B3" s="5" t="s">
        <v>133</v>
      </c>
      <c r="C3" s="5" t="s">
        <v>134</v>
      </c>
      <c r="D3" s="5" t="s">
        <v>135</v>
      </c>
      <c r="E3" s="5" t="s">
        <v>136</v>
      </c>
      <c r="F3" s="6" t="s">
        <v>123</v>
      </c>
    </row>
    <row r="4" spans="1:6" ht="36.75" customHeight="1">
      <c r="A4" s="7" t="s">
        <v>106</v>
      </c>
      <c r="B4" s="8" t="s">
        <v>137</v>
      </c>
      <c r="C4" s="8" t="s">
        <v>138</v>
      </c>
      <c r="D4" s="8" t="s">
        <v>139</v>
      </c>
      <c r="E4" s="8">
        <v>1</v>
      </c>
      <c r="F4" s="9">
        <v>5</v>
      </c>
    </row>
    <row r="5" spans="1:6" ht="36.75" customHeight="1">
      <c r="A5" s="10" t="s">
        <v>95</v>
      </c>
      <c r="B5" s="8" t="s">
        <v>140</v>
      </c>
      <c r="C5" s="8" t="s">
        <v>138</v>
      </c>
      <c r="D5" s="8" t="s">
        <v>141</v>
      </c>
      <c r="E5" s="8">
        <v>1</v>
      </c>
      <c r="F5" s="9">
        <v>4</v>
      </c>
    </row>
    <row r="6" spans="1:6" ht="36.75" customHeight="1">
      <c r="A6" s="10" t="s">
        <v>142</v>
      </c>
      <c r="B6" s="8" t="s">
        <v>143</v>
      </c>
      <c r="C6" s="8" t="s">
        <v>144</v>
      </c>
      <c r="D6" s="8" t="s">
        <v>145</v>
      </c>
      <c r="E6" s="8">
        <v>1</v>
      </c>
      <c r="F6" s="9">
        <v>0.6</v>
      </c>
    </row>
    <row r="7" spans="1:6" ht="36.75" customHeight="1">
      <c r="A7" s="7" t="s">
        <v>106</v>
      </c>
      <c r="B7" s="8" t="s">
        <v>137</v>
      </c>
      <c r="C7" s="8" t="s">
        <v>138</v>
      </c>
      <c r="D7" s="8" t="s">
        <v>146</v>
      </c>
      <c r="E7" s="8">
        <v>1</v>
      </c>
      <c r="F7" s="9">
        <v>1.6</v>
      </c>
    </row>
    <row r="8" spans="1:6" ht="36.75" customHeight="1">
      <c r="A8" s="11" t="s">
        <v>29</v>
      </c>
      <c r="B8" s="12" t="s">
        <v>147</v>
      </c>
      <c r="C8" s="12"/>
      <c r="D8" s="12"/>
      <c r="E8" s="12">
        <f>SUM(E4:E7)</f>
        <v>4</v>
      </c>
      <c r="F8" s="13">
        <f>SUM(F4:F7)</f>
        <v>11.2</v>
      </c>
    </row>
  </sheetData>
  <sheetProtection/>
  <mergeCells count="2">
    <mergeCell ref="A1:F1"/>
    <mergeCell ref="E2:F2"/>
  </mergeCells>
  <printOptions/>
  <pageMargins left="1.34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武瑢</cp:lastModifiedBy>
  <cp:lastPrinted>2019-01-22T01:35:31Z</cp:lastPrinted>
  <dcterms:created xsi:type="dcterms:W3CDTF">1996-12-17T01:32:42Z</dcterms:created>
  <dcterms:modified xsi:type="dcterms:W3CDTF">2022-11-22T02:41:07Z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7F781090791D40D28C1177BC67C1492C</vt:lpwstr>
  </property>
</Properties>
</file>