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1、预算收支总表" sheetId="1" r:id="rId1"/>
    <sheet name="2、预算收入总表" sheetId="2" r:id="rId2"/>
    <sheet name="3、支出预算总表--报人大表" sheetId="3" r:id="rId3"/>
    <sheet name="4、公共预算收支总表" sheetId="4" r:id="rId4"/>
    <sheet name="5、一般公共预算支出预算表" sheetId="5" r:id="rId5"/>
    <sheet name="6、一般公共预算安排的基本支出分经济科目-" sheetId="6" r:id="rId6"/>
    <sheet name="7、基金收入预算表" sheetId="7" r:id="rId7"/>
    <sheet name="8、基金支出预算表" sheetId="8" r:id="rId8"/>
    <sheet name="9、一般公共预算安排的三公经费" sheetId="9" r:id="rId9"/>
    <sheet name="10、机关运行经费" sheetId="10" r:id="rId10"/>
  </sheets>
  <calcPr calcId="144525"/>
</workbook>
</file>

<file path=xl/sharedStrings.xml><?xml version="1.0" encoding="utf-8"?>
<sst xmlns="http://schemas.openxmlformats.org/spreadsheetml/2006/main" count="310" uniqueCount="167">
  <si>
    <t>表1</t>
  </si>
  <si>
    <t>市退役军人事务局2020年预算收支总表</t>
  </si>
  <si>
    <t>单位：千元</t>
  </si>
  <si>
    <t>收         入</t>
  </si>
  <si>
    <t>支                      出</t>
  </si>
  <si>
    <t>项    目</t>
  </si>
  <si>
    <t>2020年预算</t>
  </si>
  <si>
    <t>支出功能分类</t>
  </si>
  <si>
    <t>2019年预算</t>
  </si>
  <si>
    <t>一、公共财政预算</t>
  </si>
  <si>
    <t>一、一般公共服务支出</t>
  </si>
  <si>
    <t xml:space="preserve">      经费拨款</t>
  </si>
  <si>
    <t>二、外交支出</t>
  </si>
  <si>
    <t xml:space="preserve">      纳入预算管理的行政性收费安排的拨款</t>
  </si>
  <si>
    <t>三、国防支出</t>
  </si>
  <si>
    <t xml:space="preserve">      罚没收入安排的拨款</t>
  </si>
  <si>
    <t>四、公共安全支出</t>
  </si>
  <si>
    <t xml:space="preserve">      专项收入安排的拨款</t>
  </si>
  <si>
    <t>五、教育支出</t>
  </si>
  <si>
    <t xml:space="preserve">      国有资源资产有偿使用收入安排的拨款</t>
  </si>
  <si>
    <t>六、科学技术支出</t>
  </si>
  <si>
    <t>二、财政专户拨款</t>
  </si>
  <si>
    <t>七、文化旅游体育与传媒</t>
  </si>
  <si>
    <t>三、政府性基金收入</t>
  </si>
  <si>
    <t>八、社会保障和就业支出</t>
  </si>
  <si>
    <t>四、事业单位经营收入</t>
  </si>
  <si>
    <t>九、社会保险基金支出</t>
  </si>
  <si>
    <t>五、其他收入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</si>
  <si>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</si>
  <si>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</si>
  <si>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</si>
  <si>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</si>
  <si>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</si>
  <si>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</si>
  <si>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</si>
  <si>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</si>
  <si>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</si>
  <si>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</si>
  <si>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</si>
  <si>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</si>
  <si>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</si>
  <si>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</si>
  <si>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二十五、其他支出</t>
  </si>
  <si>
    <t>本年收入合计</t>
  </si>
  <si>
    <t>二十六、转移性支出</t>
  </si>
  <si>
    <t>二十七、债务还本支出</t>
  </si>
  <si>
    <t>二十八、债务付息支出</t>
  </si>
  <si>
    <t>二十九、债务发行费用支出</t>
  </si>
  <si>
    <t>收入总计</t>
  </si>
  <si>
    <t>支出总计</t>
  </si>
  <si>
    <t>备注：部门预算分析表中表1</t>
  </si>
  <si>
    <t>表2</t>
  </si>
  <si>
    <t>吕梁市退役军人事务局2020年预算收入总表</t>
  </si>
  <si>
    <t>预算科目</t>
  </si>
  <si>
    <t>资     金     来     源</t>
  </si>
  <si>
    <t>科目代码</t>
  </si>
  <si>
    <t>科目名称</t>
  </si>
  <si>
    <t>总计</t>
  </si>
  <si>
    <t>一 般 公 共 预 算</t>
  </si>
  <si>
    <t>财政专户拨款</t>
  </si>
  <si>
    <t>政府性基金</t>
  </si>
  <si>
    <t>事业单位经营收入</t>
  </si>
  <si>
    <t>其他收入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</si>
  <si>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</si>
  <si>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</si>
  <si>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</si>
  <si>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</si>
  <si>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</si>
  <si>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国有资源资产有偿使用收入安排拨款</t>
  </si>
  <si>
    <t>**</t>
  </si>
  <si>
    <t>合计</t>
  </si>
  <si>
    <t>208</t>
  </si>
  <si>
    <t>社会保障和就业支出</t>
  </si>
  <si>
    <t xml:space="preserve">  05</t>
  </si>
  <si>
    <t>行政事业单位养老支出</t>
  </si>
  <si>
    <t xml:space="preserve">    01</t>
  </si>
  <si>
    <t>归口管理的行政单位离退休</t>
  </si>
  <si>
    <t xml:space="preserve">    02</t>
  </si>
  <si>
    <t>归口管理的事业单位离退休</t>
  </si>
  <si>
    <t>08</t>
  </si>
  <si>
    <t>抚恤</t>
  </si>
  <si>
    <t>04</t>
  </si>
  <si>
    <t>优抚事业单位支出</t>
  </si>
  <si>
    <t>09</t>
  </si>
  <si>
    <t>01</t>
  </si>
  <si>
    <t>退役士兵安置</t>
  </si>
  <si>
    <t>99</t>
  </si>
  <si>
    <t>其他退役安置支出</t>
  </si>
  <si>
    <t>28</t>
  </si>
  <si>
    <t>行政运行</t>
  </si>
  <si>
    <t>拥军优属</t>
  </si>
  <si>
    <t>221</t>
  </si>
  <si>
    <t>住房保障支出</t>
  </si>
  <si>
    <t>02</t>
  </si>
  <si>
    <t>住房改革支出</t>
  </si>
  <si>
    <t>住房公积金</t>
  </si>
  <si>
    <t>230</t>
  </si>
  <si>
    <t>转移性支出</t>
  </si>
  <si>
    <t>社会保障和就业共同财政事权转移支付支出</t>
  </si>
  <si>
    <t>48</t>
  </si>
  <si>
    <t>表3</t>
  </si>
  <si>
    <t>吕梁市退役军人事务局2020年支出预算总表</t>
  </si>
  <si>
    <t>基本支出</t>
  </si>
  <si>
    <t>项目支出</t>
  </si>
  <si>
    <t xml:space="preserve">  08</t>
  </si>
  <si>
    <t xml:space="preserve">  09</t>
  </si>
  <si>
    <t xml:space="preserve">  28</t>
  </si>
  <si>
    <t xml:space="preserve">  02</t>
  </si>
  <si>
    <t xml:space="preserve">    48</t>
  </si>
  <si>
    <t>表4</t>
  </si>
  <si>
    <t>市退役军人事务局2020年一般公共预算收支总表</t>
  </si>
  <si>
    <t>备注：数据可参考“报人大表”的表4</t>
  </si>
  <si>
    <t>表5</t>
  </si>
  <si>
    <t>吕梁市退役军人事务局2020年一般公共预算支出总表</t>
  </si>
  <si>
    <t>表6</t>
  </si>
  <si>
    <t>市退役军人事务局2020年一般公共预算安排基本支出分经济科目表</t>
  </si>
  <si>
    <t>经济科目名称</t>
  </si>
  <si>
    <t>预算数</t>
  </si>
  <si>
    <t>备注</t>
  </si>
  <si>
    <t>一、工资福利支出</t>
  </si>
  <si>
    <t>基本工资</t>
  </si>
  <si>
    <t>津贴补贴（或绩效）</t>
  </si>
  <si>
    <t>奖金（或上年度十二月份基本工资）</t>
  </si>
  <si>
    <t>社会保障缴费</t>
  </si>
  <si>
    <t>机关事业单位基本养老保险缴费</t>
  </si>
  <si>
    <t>职业年金缴费</t>
  </si>
  <si>
    <t>职工基本医疗保险缴费</t>
  </si>
  <si>
    <t>公务员医疗补助缴费</t>
  </si>
  <si>
    <t>医疗费</t>
  </si>
  <si>
    <t>其他工资福利支出</t>
  </si>
  <si>
    <t>二、商品服务支出</t>
  </si>
  <si>
    <t>一般公务费</t>
  </si>
  <si>
    <t>取暖费（单位）</t>
  </si>
  <si>
    <t>交通费</t>
  </si>
  <si>
    <t>工会经费</t>
  </si>
  <si>
    <t>福利费</t>
  </si>
  <si>
    <t>公务交通补贴</t>
  </si>
  <si>
    <t>其他商品服务支出</t>
  </si>
  <si>
    <t>三、对个人和家庭的补助支出</t>
  </si>
  <si>
    <t>离休费</t>
  </si>
  <si>
    <t>退休费</t>
  </si>
  <si>
    <t>遗属补助</t>
  </si>
  <si>
    <t>独生子女父母奖励</t>
  </si>
  <si>
    <t>死亡人员的一次性抚恤金、丧葬费</t>
  </si>
  <si>
    <t>其他对个人和家庭的补助支出</t>
  </si>
  <si>
    <t>备注：数据来源于部门预算分析表的表31</t>
  </si>
  <si>
    <t>表7</t>
  </si>
  <si>
    <t>市退役军人事务局2020年政府性基金预算收入预算表</t>
  </si>
  <si>
    <t>单位名称</t>
  </si>
  <si>
    <t>政府性基金收入预算</t>
  </si>
  <si>
    <t>退役军人事务局</t>
  </si>
  <si>
    <t>表8</t>
  </si>
  <si>
    <t>市退役军人事务局2020年政府性基金预算支出预算表</t>
  </si>
  <si>
    <t>备注：数据来源于部门预算分析表的表12</t>
  </si>
  <si>
    <t>表9</t>
  </si>
  <si>
    <t>市退役军人事务局2020年一般公共预算“三公”经费支出情况统计表</t>
  </si>
  <si>
    <t>项目</t>
  </si>
  <si>
    <t>2020年预算数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</si>
  <si>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</si>
  <si>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</si>
  <si>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</si>
  <si>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</si>
  <si>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</si>
  <si>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</si>
  <si>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表10</t>
  </si>
  <si>
    <t>市退役军人事务局2020年机关运行经费预算一般公共预算情况统计表</t>
  </si>
  <si>
    <t>备注：此表体现部门及所属二级的行政单位、参照公务员管理的事业单位的运行经费（商品服务支出 ）。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</si>
</sst>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* #,##0.0;* \-#,##0.0;* &quot;&quot;??;@"/>
  </numFmts>
  <fonts count="27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22"/>
      <name val="宋体"/>
      <charset val="134"/>
    </font>
    <font>
      <b/>
      <sz val="16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16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8" borderId="15" applyNumberFormat="0" applyAlignment="0" applyProtection="0">
      <alignment vertical="center"/>
    </xf>
    <xf numFmtId="0" fontId="21" fillId="8" borderId="14" applyNumberFormat="0" applyAlignment="0" applyProtection="0">
      <alignment vertical="center"/>
    </xf>
    <xf numFmtId="0" fontId="22" fillId="18" borderId="1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" fillId="0" borderId="0" applyProtection="0"/>
  </cellStyleXfs>
  <cellXfs count="9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4" fillId="0" borderId="1" xfId="49" applyFont="1" applyBorder="1" applyAlignment="1" applyProtection="1">
      <alignment horizontal="center" vertical="center"/>
    </xf>
    <xf numFmtId="0" fontId="2" fillId="0" borderId="1" xfId="49" applyFont="1" applyBorder="1" applyAlignment="1" applyProtection="1">
      <alignment horizontal="center" vertical="center"/>
    </xf>
    <xf numFmtId="0" fontId="2" fillId="0" borderId="1" xfId="49" applyFont="1" applyBorder="1" applyAlignment="1" applyProtection="1">
      <alignment vertical="center"/>
    </xf>
    <xf numFmtId="0" fontId="2" fillId="0" borderId="1" xfId="49" applyFont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centerContinuous"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Continuous" vertical="center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Continuous" vertical="center"/>
    </xf>
    <xf numFmtId="176" fontId="3" fillId="0" borderId="2" xfId="0" applyNumberFormat="1" applyFont="1" applyFill="1" applyBorder="1" applyAlignment="1" applyProtection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/>
    </xf>
    <xf numFmtId="0" fontId="1" fillId="0" borderId="5" xfId="0" applyFont="1" applyFill="1" applyBorder="1" applyAlignment="1"/>
    <xf numFmtId="176" fontId="3" fillId="0" borderId="1" xfId="0" applyNumberFormat="1" applyFont="1" applyFill="1" applyBorder="1" applyAlignment="1" applyProtection="1">
      <alignment horizontal="left" vertical="center"/>
    </xf>
    <xf numFmtId="4" fontId="3" fillId="0" borderId="1" xfId="0" applyNumberFormat="1" applyFont="1" applyFill="1" applyBorder="1" applyAlignment="1" applyProtection="1">
      <alignment horizontal="right" vertical="center"/>
    </xf>
    <xf numFmtId="176" fontId="3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/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4" fontId="1" fillId="0" borderId="5" xfId="0" applyNumberFormat="1" applyFont="1" applyFill="1" applyBorder="1" applyAlignment="1"/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177" fontId="3" fillId="0" borderId="2" xfId="0" applyNumberFormat="1" applyFont="1" applyFill="1" applyBorder="1" applyAlignment="1" applyProtection="1">
      <alignment horizontal="centerContinuous" vertical="center"/>
    </xf>
    <xf numFmtId="177" fontId="3" fillId="0" borderId="6" xfId="0" applyNumberFormat="1" applyFont="1" applyFill="1" applyBorder="1" applyAlignment="1" applyProtection="1">
      <alignment horizontal="centerContinuous" vertical="center"/>
    </xf>
    <xf numFmtId="176" fontId="3" fillId="0" borderId="2" xfId="0" applyNumberFormat="1" applyFont="1" applyFill="1" applyBorder="1" applyAlignment="1" applyProtection="1">
      <alignment horizontal="centerContinuous" vertical="center"/>
    </xf>
    <xf numFmtId="176" fontId="3" fillId="0" borderId="7" xfId="0" applyNumberFormat="1" applyFont="1" applyFill="1" applyBorder="1" applyAlignment="1" applyProtection="1">
      <alignment horizontal="centerContinuous" vertical="center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176" fontId="3" fillId="0" borderId="8" xfId="0" applyNumberFormat="1" applyFont="1" applyFill="1" applyBorder="1" applyAlignment="1" applyProtection="1">
      <alignment horizontal="center" vertical="center" wrapText="1"/>
    </xf>
    <xf numFmtId="176" fontId="3" fillId="0" borderId="5" xfId="0" applyNumberFormat="1" applyFont="1" applyFill="1" applyBorder="1" applyAlignment="1" applyProtection="1">
      <alignment horizontal="centerContinuous" vertical="center"/>
    </xf>
    <xf numFmtId="176" fontId="3" fillId="0" borderId="9" xfId="0" applyNumberFormat="1" applyFont="1" applyFill="1" applyBorder="1" applyAlignment="1" applyProtection="1">
      <alignment horizontal="centerContinuous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 applyProtection="1">
      <alignment horizontal="center" vertical="center" wrapText="1"/>
    </xf>
    <xf numFmtId="176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 applyProtection="1">
      <alignment horizontal="right" vertical="center" wrapText="1"/>
    </xf>
    <xf numFmtId="177" fontId="3" fillId="0" borderId="0" xfId="0" applyNumberFormat="1" applyFont="1" applyFill="1" applyBorder="1" applyAlignment="1">
      <alignment horizontal="centerContinuous" vertical="center"/>
    </xf>
    <xf numFmtId="176" fontId="3" fillId="0" borderId="11" xfId="0" applyNumberFormat="1" applyFont="1" applyFill="1" applyBorder="1" applyAlignment="1" applyProtection="1">
      <alignment horizontal="centerContinuous" vertical="center"/>
    </xf>
    <xf numFmtId="176" fontId="3" fillId="0" borderId="12" xfId="0" applyNumberFormat="1" applyFont="1" applyFill="1" applyBorder="1" applyAlignment="1" applyProtection="1">
      <alignment horizontal="centerContinuous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5年部门预算公开附件2-6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37"/>
  <sheetViews>
    <sheetView topLeftCell="A9" workbookViewId="0">
      <selection activeCell="D25" sqref="D25:D30"/>
    </sheetView>
  </sheetViews>
  <sheetFormatPr defaultColWidth="6.85833333333333" defaultRowHeight="12.75" customHeight="1"/>
  <cols>
    <col min="1" max="1" width="34.75" style="1" customWidth="1"/>
    <col min="2" max="2" width="10.25" style="1" customWidth="1"/>
    <col min="3" max="3" width="26.125" style="1" customWidth="1"/>
    <col min="4" max="4" width="11.25" style="1" customWidth="1"/>
    <col min="5" max="6" width="6.875" style="1" customWidth="1"/>
    <col min="7" max="8" width="6.85833333333333" style="1" customWidth="1"/>
    <col min="9" max="9" width="14" style="1" customWidth="1"/>
    <col min="10" max="252" width="6.85833333333333" style="1" customWidth="1"/>
    <col min="253" max="16384" width="6.85833333333333" style="2"/>
  </cols>
  <sheetData>
    <row r="1" s="1" customFormat="1" ht="16" customHeight="1" spans="1:1">
      <c r="A1" s="1" t="s">
        <v>0</v>
      </c>
    </row>
    <row r="2" s="1" customFormat="1" ht="30" customHeight="1" spans="1:4">
      <c r="A2" s="95" t="s">
        <v>1</v>
      </c>
      <c r="B2" s="96"/>
      <c r="C2" s="96"/>
      <c r="D2" s="96"/>
    </row>
    <row r="3" s="1" customFormat="1" ht="14" customHeight="1" spans="4:4">
      <c r="D3" s="57" t="s">
        <v>2</v>
      </c>
    </row>
    <row r="4" s="1" customFormat="1" ht="20.25" customHeight="1" spans="1:4">
      <c r="A4" s="58" t="s">
        <v>3</v>
      </c>
      <c r="B4" s="58"/>
      <c r="C4" s="58" t="s">
        <v>4</v>
      </c>
      <c r="D4" s="58"/>
    </row>
    <row r="5" s="1" customFormat="1" ht="20.25" customHeight="1" spans="1:4">
      <c r="A5" s="59" t="s">
        <v>5</v>
      </c>
      <c r="B5" s="59" t="s">
        <v>6</v>
      </c>
      <c r="C5" s="59" t="s">
        <v>7</v>
      </c>
      <c r="D5" s="59" t="s">
        <v>8</v>
      </c>
    </row>
    <row r="6" s="1" customFormat="1" ht="20.25" customHeight="1" spans="1:4">
      <c r="A6" s="60" t="s">
        <v>9</v>
      </c>
      <c r="B6" s="47">
        <v>24103.03</v>
      </c>
      <c r="C6" s="60" t="s">
        <v>10</v>
      </c>
      <c r="D6" s="25"/>
    </row>
    <row r="7" s="1" customFormat="1" ht="20.25" customHeight="1" spans="1:4">
      <c r="A7" s="60" t="s">
        <v>11</v>
      </c>
      <c r="B7" s="25">
        <v>24103.03</v>
      </c>
      <c r="C7" s="60" t="s">
        <v>12</v>
      </c>
      <c r="D7" s="25"/>
    </row>
    <row r="8" s="1" customFormat="1" ht="20.25" customHeight="1" spans="1:4">
      <c r="A8" s="60" t="s">
        <v>13</v>
      </c>
      <c r="B8" s="25"/>
      <c r="C8" s="60" t="s">
        <v>14</v>
      </c>
      <c r="D8" s="25"/>
    </row>
    <row r="9" s="1" customFormat="1" ht="20.25" customHeight="1" spans="1:4">
      <c r="A9" s="60" t="s">
        <v>15</v>
      </c>
      <c r="B9" s="25"/>
      <c r="C9" s="60" t="s">
        <v>16</v>
      </c>
      <c r="D9" s="25"/>
    </row>
    <row r="10" s="1" customFormat="1" ht="20.25" customHeight="1" spans="1:4">
      <c r="A10" s="60" t="s">
        <v>17</v>
      </c>
      <c r="B10" s="25"/>
      <c r="C10" s="60" t="s">
        <v>18</v>
      </c>
      <c r="D10" s="25"/>
    </row>
    <row r="11" s="1" customFormat="1" ht="20.25" customHeight="1" spans="1:4">
      <c r="A11" s="61" t="s">
        <v>19</v>
      </c>
      <c r="B11" s="25"/>
      <c r="C11" s="60" t="s">
        <v>20</v>
      </c>
      <c r="D11" s="25"/>
    </row>
    <row r="12" s="1" customFormat="1" ht="20.25" customHeight="1" spans="1:4">
      <c r="A12" s="61" t="s">
        <v>21</v>
      </c>
      <c r="B12" s="25"/>
      <c r="C12" s="60" t="s">
        <v>22</v>
      </c>
      <c r="D12" s="25"/>
    </row>
    <row r="13" s="1" customFormat="1" ht="20.25" customHeight="1" spans="1:4">
      <c r="A13" s="61" t="s">
        <v>23</v>
      </c>
      <c r="B13" s="25"/>
      <c r="C13" s="60" t="s">
        <v>24</v>
      </c>
      <c r="D13" s="25">
        <v>18410.21</v>
      </c>
    </row>
    <row r="14" s="1" customFormat="1" ht="20.25" customHeight="1" spans="1:4">
      <c r="A14" s="61" t="s">
        <v>25</v>
      </c>
      <c r="B14" s="25">
        <v>2200</v>
      </c>
      <c r="C14" s="60" t="s">
        <v>26</v>
      </c>
      <c r="D14" s="25"/>
    </row>
    <row r="15" s="1" customFormat="1" ht="20.25" customHeight="1" spans="1:4">
      <c r="A15" s="61" t="s">
        <v>27</v>
      </c>
      <c r="B15" s="25"/>
      <c r="C15" s="60" t="s">
        <v>28</v>
      </c>
      <c r="D15" s="25"/>
    </row>
    <row r="16" s="1" customFormat="1" ht="20.25" customHeight="1" spans="1:4">
      <c r="A16" s="60"/>
      <c r="B16" s="25"/>
      <c r="C16" s="60" t="s">
        <v>29</v>
      </c>
      <c r="D16" s="25"/>
    </row>
    <row r="17" s="1" customFormat="1" ht="20.25" customHeight="1" spans="1:4">
      <c r="A17" s="60"/>
      <c r="B17" s="25"/>
      <c r="C17" s="60" t="s">
        <v>30</v>
      </c>
      <c r="D17" s="25"/>
    </row>
    <row r="18" s="1" customFormat="1" ht="20.25" customHeight="1" spans="1:4">
      <c r="A18" s="31"/>
      <c r="B18" s="62"/>
      <c r="C18" s="60" t="s">
        <v>31</v>
      </c>
      <c r="D18" s="25"/>
    </row>
    <row r="19" s="1" customFormat="1" ht="20.25" customHeight="1" spans="1:4">
      <c r="A19" s="31"/>
      <c r="B19" s="62"/>
      <c r="C19" s="60" t="s">
        <v>32</v>
      </c>
      <c r="D19" s="25"/>
    </row>
    <row r="20" s="1" customFormat="1" ht="20.25" customHeight="1" spans="1:4">
      <c r="A20" s="60"/>
      <c r="B20" s="63"/>
      <c r="C20" s="60" t="s">
        <v>33</v>
      </c>
      <c r="D20" s="25"/>
    </row>
    <row r="21" s="1" customFormat="1" ht="20.25" customHeight="1" spans="1:4">
      <c r="A21" s="60"/>
      <c r="B21" s="63"/>
      <c r="C21" s="60" t="s">
        <v>34</v>
      </c>
      <c r="D21" s="25"/>
    </row>
    <row r="22" s="1" customFormat="1" ht="20.25" customHeight="1" spans="1:4">
      <c r="A22" s="60"/>
      <c r="B22" s="63"/>
      <c r="C22" s="60" t="s">
        <v>35</v>
      </c>
      <c r="D22" s="25"/>
    </row>
    <row r="23" s="1" customFormat="1" ht="20.25" customHeight="1" spans="1:4">
      <c r="A23" s="31"/>
      <c r="B23" s="62"/>
      <c r="C23" s="60" t="s">
        <v>36</v>
      </c>
      <c r="D23" s="25"/>
    </row>
    <row r="24" s="1" customFormat="1" ht="20.25" customHeight="1" spans="1:4">
      <c r="A24" s="54"/>
      <c r="B24" s="63"/>
      <c r="C24" s="60" t="s">
        <v>37</v>
      </c>
      <c r="D24" s="25"/>
    </row>
    <row r="25" s="1" customFormat="1" ht="20.25" customHeight="1" spans="1:4">
      <c r="A25" s="54"/>
      <c r="B25" s="63"/>
      <c r="C25" s="64" t="s">
        <v>38</v>
      </c>
      <c r="D25" s="47">
        <v>986.82</v>
      </c>
    </row>
    <row r="26" s="1" customFormat="1" ht="20.25" customHeight="1" spans="1:4">
      <c r="A26" s="54"/>
      <c r="B26" s="63"/>
      <c r="C26" s="64" t="s">
        <v>39</v>
      </c>
      <c r="D26" s="47"/>
    </row>
    <row r="27" s="1" customFormat="1" ht="20.25" customHeight="1" spans="1:4">
      <c r="A27" s="60"/>
      <c r="B27" s="25"/>
      <c r="C27" s="61" t="s">
        <v>40</v>
      </c>
      <c r="D27" s="25"/>
    </row>
    <row r="28" s="1" customFormat="1" ht="17.25" customHeight="1" spans="1:4">
      <c r="A28" s="60"/>
      <c r="B28" s="25"/>
      <c r="C28" s="65" t="s">
        <v>41</v>
      </c>
      <c r="D28" s="47"/>
    </row>
    <row r="29" s="1" customFormat="1" ht="17.25" customHeight="1" spans="1:4">
      <c r="A29" s="60"/>
      <c r="B29" s="25"/>
      <c r="C29" s="60" t="s">
        <v>42</v>
      </c>
      <c r="D29" s="25"/>
    </row>
    <row r="30" s="1" customFormat="1" ht="17.25" customHeight="1" spans="1:4">
      <c r="A30" s="59" t="s">
        <v>43</v>
      </c>
      <c r="B30" s="25">
        <f>B6+B12+B13+B14+B15</f>
        <v>26303.03</v>
      </c>
      <c r="C30" s="60" t="s">
        <v>44</v>
      </c>
      <c r="D30" s="25">
        <v>6906</v>
      </c>
    </row>
    <row r="31" s="1" customFormat="1" ht="17.25" customHeight="1" spans="1:4">
      <c r="A31" s="60"/>
      <c r="B31" s="25"/>
      <c r="C31" s="60" t="s">
        <v>45</v>
      </c>
      <c r="D31" s="25"/>
    </row>
    <row r="32" s="1" customFormat="1" ht="17.25" customHeight="1" spans="1:4">
      <c r="A32" s="60"/>
      <c r="B32" s="25"/>
      <c r="C32" s="60" t="s">
        <v>46</v>
      </c>
      <c r="D32" s="25"/>
    </row>
    <row r="33" s="1" customFormat="1" ht="16.5" customHeight="1" spans="1:4">
      <c r="A33" s="60"/>
      <c r="B33" s="66"/>
      <c r="C33" s="60" t="s">
        <v>47</v>
      </c>
      <c r="D33" s="25"/>
    </row>
    <row r="34" s="1" customFormat="1" ht="16.5" customHeight="1" spans="1:4">
      <c r="A34" s="59" t="s">
        <v>48</v>
      </c>
      <c r="B34" s="25">
        <f>B30</f>
        <v>26303.03</v>
      </c>
      <c r="C34" s="59" t="s">
        <v>49</v>
      </c>
      <c r="D34" s="67">
        <f>D13+D25+D30</f>
        <v>26303.03</v>
      </c>
    </row>
    <row r="35" s="1" customFormat="1" customHeight="1"/>
    <row r="36" s="2" customFormat="1" customHeight="1" spans="1:25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</row>
    <row r="37" customHeight="1" spans="1:1">
      <c r="A37" s="1" t="s">
        <v>50</v>
      </c>
    </row>
  </sheetData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B12" sqref="B12"/>
    </sheetView>
  </sheetViews>
  <sheetFormatPr defaultColWidth="9" defaultRowHeight="14.25" outlineLevelCol="5"/>
  <cols>
    <col min="1" max="3" width="22" style="2" customWidth="1"/>
    <col min="4" max="16384" width="9" style="2"/>
  </cols>
  <sheetData>
    <row r="1" s="1" customFormat="1" ht="18" customHeight="1" spans="1:6">
      <c r="A1" s="3" t="s">
        <v>164</v>
      </c>
      <c r="B1" s="4"/>
      <c r="C1" s="5"/>
      <c r="D1" s="5"/>
      <c r="E1" s="5"/>
      <c r="F1" s="6"/>
    </row>
    <row r="2" s="1" customFormat="1" ht="36" customHeight="1" spans="1:6">
      <c r="A2" s="7" t="s">
        <v>165</v>
      </c>
      <c r="B2" s="7"/>
      <c r="C2" s="7"/>
      <c r="D2" s="8"/>
      <c r="E2" s="8"/>
      <c r="F2" s="6"/>
    </row>
    <row r="3" s="1" customFormat="1" ht="36" customHeight="1" spans="1:6">
      <c r="A3" s="7"/>
      <c r="B3" s="7"/>
      <c r="C3" s="9" t="s">
        <v>2</v>
      </c>
      <c r="D3" s="8"/>
      <c r="E3" s="8"/>
      <c r="F3" s="6"/>
    </row>
    <row r="4" s="2" customFormat="1" ht="28" customHeight="1" spans="1:3">
      <c r="A4" s="10" t="s">
        <v>148</v>
      </c>
      <c r="B4" s="10" t="s">
        <v>157</v>
      </c>
      <c r="C4" s="10" t="s">
        <v>118</v>
      </c>
    </row>
    <row r="5" s="2" customFormat="1" ht="28" customHeight="1" spans="1:3">
      <c r="A5" s="11" t="s">
        <v>70</v>
      </c>
      <c r="B5" s="11"/>
      <c r="C5" s="11"/>
    </row>
    <row r="6" s="2" customFormat="1" ht="28" customHeight="1" spans="1:3">
      <c r="A6" s="11" t="s">
        <v>150</v>
      </c>
      <c r="B6" s="11">
        <v>459.09</v>
      </c>
      <c r="C6" s="11"/>
    </row>
    <row r="7" s="2" customFormat="1" ht="28" customHeight="1" spans="1:3">
      <c r="A7" s="11"/>
      <c r="B7" s="11"/>
      <c r="C7" s="11"/>
    </row>
    <row r="8" s="2" customFormat="1" ht="28" customHeight="1" spans="1:3">
      <c r="A8" s="11"/>
      <c r="B8" s="11"/>
      <c r="C8" s="11"/>
    </row>
    <row r="9" s="2" customFormat="1" ht="28" customHeight="1" spans="1:3">
      <c r="A9" s="11"/>
      <c r="B9" s="11"/>
      <c r="C9" s="11"/>
    </row>
    <row r="10" s="2" customFormat="1" ht="28" customHeight="1" spans="1:3">
      <c r="A10" s="11"/>
      <c r="B10" s="11"/>
      <c r="C10" s="11"/>
    </row>
    <row r="11" s="2" customFormat="1" ht="28" customHeight="1" spans="1:3">
      <c r="A11" s="11"/>
      <c r="B11" s="11"/>
      <c r="C11" s="11"/>
    </row>
    <row r="12" s="2" customFormat="1" ht="28" customHeight="1" spans="1:3">
      <c r="A12" s="11"/>
      <c r="B12" s="11"/>
      <c r="C12" s="11"/>
    </row>
    <row r="14" s="2" customFormat="1" ht="38" customHeight="1" spans="1:3">
      <c r="A14" s="12" t="s">
        <v>166</v>
      </c>
      <c r="B14" s="12"/>
      <c r="C14" s="12"/>
    </row>
  </sheetData>
  <mergeCells count="2">
    <mergeCell ref="A2:C2"/>
    <mergeCell ref="A14:C1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workbookViewId="0">
      <selection activeCell="D14" sqref="D14"/>
    </sheetView>
  </sheetViews>
  <sheetFormatPr defaultColWidth="6.85833333333333" defaultRowHeight="12.75" customHeight="1"/>
  <cols>
    <col min="1" max="1" width="7.125" style="1" customWidth="1"/>
    <col min="2" max="2" width="18" style="1" customWidth="1"/>
    <col min="3" max="3" width="12.5" style="1" customWidth="1"/>
    <col min="4" max="5" width="10.25" style="1" customWidth="1"/>
    <col min="6" max="6" width="8.5" style="1" customWidth="1"/>
    <col min="7" max="7" width="6.875" style="1" customWidth="1"/>
    <col min="8" max="8" width="6.625" style="1" customWidth="1"/>
    <col min="9" max="9" width="7.125" style="1" customWidth="1"/>
    <col min="10" max="10" width="5.75" style="1" customWidth="1"/>
    <col min="11" max="11" width="8.875" style="1" customWidth="1"/>
    <col min="12" max="12" width="6.875" style="1" customWidth="1"/>
    <col min="13" max="13" width="3.875" style="1" customWidth="1"/>
    <col min="14" max="14" width="14.75" style="1" customWidth="1"/>
    <col min="15" max="250" width="6.85833333333333" style="1" customWidth="1"/>
    <col min="251" max="16384" width="6.85833333333333" style="2"/>
  </cols>
  <sheetData>
    <row r="1" s="1" customFormat="1" ht="18" customHeight="1" spans="1:14">
      <c r="A1" s="3" t="s">
        <v>51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</row>
    <row r="2" s="1" customFormat="1" ht="23.25" customHeight="1" spans="1:14">
      <c r="A2" s="8" t="s">
        <v>52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6"/>
      <c r="N2" s="6"/>
    </row>
    <row r="3" s="1" customFormat="1" ht="18" customHeight="1" spans="2:14">
      <c r="B3" s="69"/>
      <c r="C3" s="19"/>
      <c r="D3" s="19"/>
      <c r="E3" s="19"/>
      <c r="F3" s="19"/>
      <c r="G3" s="19"/>
      <c r="H3" s="19"/>
      <c r="I3" s="19"/>
      <c r="J3" s="19"/>
      <c r="K3" s="19"/>
      <c r="L3" s="19"/>
      <c r="M3" s="5" t="s">
        <v>2</v>
      </c>
      <c r="N3" s="20"/>
    </row>
    <row r="4" s="1" customFormat="1" ht="18" customHeight="1" spans="1:14">
      <c r="A4" s="70" t="s">
        <v>53</v>
      </c>
      <c r="B4" s="71"/>
      <c r="C4" s="72" t="s">
        <v>54</v>
      </c>
      <c r="D4" s="73"/>
      <c r="E4" s="73"/>
      <c r="F4" s="73"/>
      <c r="G4" s="73"/>
      <c r="H4" s="73"/>
      <c r="I4" s="87"/>
      <c r="J4" s="87"/>
      <c r="K4" s="87"/>
      <c r="L4" s="87"/>
      <c r="M4" s="88"/>
      <c r="N4" s="6"/>
    </row>
    <row r="5" s="1" customFormat="1" ht="18" customHeight="1" spans="1:14">
      <c r="A5" s="74" t="s">
        <v>55</v>
      </c>
      <c r="B5" s="75" t="s">
        <v>56</v>
      </c>
      <c r="C5" s="76" t="s">
        <v>57</v>
      </c>
      <c r="D5" s="77" t="s">
        <v>58</v>
      </c>
      <c r="E5" s="77"/>
      <c r="F5" s="77"/>
      <c r="G5" s="78"/>
      <c r="H5" s="78"/>
      <c r="I5" s="73"/>
      <c r="J5" s="22" t="s">
        <v>59</v>
      </c>
      <c r="K5" s="89" t="s">
        <v>60</v>
      </c>
      <c r="L5" s="90" t="s">
        <v>61</v>
      </c>
      <c r="M5" s="21" t="s">
        <v>62</v>
      </c>
      <c r="N5" s="6"/>
    </row>
    <row r="6" s="1" customFormat="1" ht="77" customHeight="1" spans="1:14">
      <c r="A6" s="50"/>
      <c r="B6" s="79"/>
      <c r="C6" s="22"/>
      <c r="D6" s="80" t="s">
        <v>63</v>
      </c>
      <c r="E6" s="81" t="s">
        <v>64</v>
      </c>
      <c r="F6" s="81" t="s">
        <v>65</v>
      </c>
      <c r="G6" s="82" t="s">
        <v>66</v>
      </c>
      <c r="H6" s="82" t="s">
        <v>67</v>
      </c>
      <c r="I6" s="91" t="s">
        <v>68</v>
      </c>
      <c r="J6" s="22"/>
      <c r="K6" s="89"/>
      <c r="L6" s="90"/>
      <c r="M6" s="21"/>
      <c r="N6" s="6"/>
    </row>
    <row r="7" s="1" customFormat="1" ht="18" customHeight="1" spans="1:14">
      <c r="A7" s="83" t="s">
        <v>69</v>
      </c>
      <c r="B7" s="83" t="s">
        <v>69</v>
      </c>
      <c r="C7" s="84">
        <v>1</v>
      </c>
      <c r="D7" s="84">
        <f t="shared" ref="D7:M7" si="0">C7+1</f>
        <v>2</v>
      </c>
      <c r="E7" s="84">
        <f t="shared" si="0"/>
        <v>3</v>
      </c>
      <c r="F7" s="84">
        <f t="shared" si="0"/>
        <v>4</v>
      </c>
      <c r="G7" s="84">
        <f t="shared" si="0"/>
        <v>5</v>
      </c>
      <c r="H7" s="84">
        <f t="shared" si="0"/>
        <v>6</v>
      </c>
      <c r="I7" s="84">
        <f t="shared" si="0"/>
        <v>7</v>
      </c>
      <c r="J7" s="92">
        <f t="shared" si="0"/>
        <v>8</v>
      </c>
      <c r="K7" s="92">
        <f t="shared" si="0"/>
        <v>9</v>
      </c>
      <c r="L7" s="92">
        <f t="shared" si="0"/>
        <v>10</v>
      </c>
      <c r="M7" s="92">
        <f t="shared" si="0"/>
        <v>11</v>
      </c>
      <c r="N7" s="20"/>
    </row>
    <row r="8" s="1" customFormat="1" ht="25" customHeight="1" spans="1:14">
      <c r="A8" s="50" t="s">
        <v>70</v>
      </c>
      <c r="B8" s="51"/>
      <c r="C8" s="25">
        <f>D8+L8</f>
        <v>26303.03</v>
      </c>
      <c r="D8" s="25">
        <f>D9+D22+D25</f>
        <v>24103.03</v>
      </c>
      <c r="E8" s="25">
        <f>E9+E22+E25</f>
        <v>24103.03</v>
      </c>
      <c r="F8" s="25"/>
      <c r="G8" s="85"/>
      <c r="H8" s="85"/>
      <c r="I8" s="25"/>
      <c r="J8" s="93"/>
      <c r="K8" s="25"/>
      <c r="L8" s="94">
        <f>L9</f>
        <v>2200</v>
      </c>
      <c r="M8" s="94"/>
      <c r="N8" s="26"/>
    </row>
    <row r="9" s="1" customFormat="1" ht="25" customHeight="1" spans="1:14">
      <c r="A9" s="24" t="s">
        <v>71</v>
      </c>
      <c r="B9" s="52" t="s">
        <v>72</v>
      </c>
      <c r="C9" s="25">
        <f>C10+C13+C16+C19</f>
        <v>18410.21</v>
      </c>
      <c r="D9" s="25">
        <f>D13+D16+D19+D10</f>
        <v>16210.21</v>
      </c>
      <c r="E9" s="25">
        <f>E13+E16+E19+E10</f>
        <v>16210.21</v>
      </c>
      <c r="F9" s="25"/>
      <c r="G9" s="85"/>
      <c r="H9" s="85"/>
      <c r="I9" s="25"/>
      <c r="J9" s="93"/>
      <c r="K9" s="25"/>
      <c r="L9" s="94">
        <f>L13</f>
        <v>2200</v>
      </c>
      <c r="M9" s="94"/>
      <c r="N9" s="20"/>
    </row>
    <row r="10" s="1" customFormat="1" ht="25" customHeight="1" spans="1:14">
      <c r="A10" s="24" t="s">
        <v>73</v>
      </c>
      <c r="B10" s="52" t="s">
        <v>74</v>
      </c>
      <c r="C10" s="25">
        <f t="shared" ref="C10:C12" si="1">D10</f>
        <v>199.92</v>
      </c>
      <c r="D10" s="25">
        <f t="shared" ref="D10:D12" si="2">E10</f>
        <v>199.92</v>
      </c>
      <c r="E10" s="25">
        <f>E11+E12</f>
        <v>199.92</v>
      </c>
      <c r="F10" s="25"/>
      <c r="G10" s="85"/>
      <c r="H10" s="85"/>
      <c r="I10" s="25"/>
      <c r="J10" s="93"/>
      <c r="K10" s="25"/>
      <c r="L10" s="94"/>
      <c r="M10" s="94"/>
      <c r="N10" s="20"/>
    </row>
    <row r="11" s="1" customFormat="1" ht="25" customHeight="1" spans="1:14">
      <c r="A11" s="24" t="s">
        <v>75</v>
      </c>
      <c r="B11" s="52" t="s">
        <v>76</v>
      </c>
      <c r="C11" s="25">
        <f t="shared" si="1"/>
        <v>4.48</v>
      </c>
      <c r="D11" s="25">
        <f t="shared" si="2"/>
        <v>4.48</v>
      </c>
      <c r="E11" s="25">
        <v>4.48</v>
      </c>
      <c r="F11" s="25"/>
      <c r="G11" s="85"/>
      <c r="H11" s="85"/>
      <c r="I11" s="25"/>
      <c r="J11" s="93"/>
      <c r="K11" s="25"/>
      <c r="L11" s="94"/>
      <c r="M11" s="94"/>
      <c r="N11" s="20"/>
    </row>
    <row r="12" s="1" customFormat="1" ht="25" customHeight="1" spans="1:14">
      <c r="A12" s="24" t="s">
        <v>77</v>
      </c>
      <c r="B12" s="52" t="s">
        <v>78</v>
      </c>
      <c r="C12" s="25">
        <f t="shared" si="1"/>
        <v>195.44</v>
      </c>
      <c r="D12" s="25">
        <f t="shared" si="2"/>
        <v>195.44</v>
      </c>
      <c r="E12" s="25">
        <v>195.44</v>
      </c>
      <c r="F12" s="25"/>
      <c r="G12" s="85"/>
      <c r="H12" s="85"/>
      <c r="I12" s="25"/>
      <c r="J12" s="93"/>
      <c r="K12" s="25"/>
      <c r="L12" s="94"/>
      <c r="M12" s="94"/>
      <c r="N12" s="20"/>
    </row>
    <row r="13" s="1" customFormat="1" ht="16" customHeight="1" spans="1:14">
      <c r="A13" s="50" t="s">
        <v>79</v>
      </c>
      <c r="B13" s="52" t="s">
        <v>80</v>
      </c>
      <c r="C13" s="25">
        <f>D13+L13</f>
        <v>12769.51</v>
      </c>
      <c r="D13" s="25">
        <f>D14+D15</f>
        <v>10569.51</v>
      </c>
      <c r="E13" s="25">
        <f>E14+E15</f>
        <v>10569.51</v>
      </c>
      <c r="F13" s="25"/>
      <c r="G13" s="85"/>
      <c r="H13" s="85"/>
      <c r="I13" s="25"/>
      <c r="J13" s="93"/>
      <c r="K13" s="25"/>
      <c r="L13" s="94">
        <f>L14</f>
        <v>2200</v>
      </c>
      <c r="M13" s="94"/>
      <c r="N13" s="20"/>
    </row>
    <row r="14" s="1" customFormat="1" ht="22" customHeight="1" spans="1:14">
      <c r="A14" s="53" t="s">
        <v>81</v>
      </c>
      <c r="B14" s="52" t="s">
        <v>82</v>
      </c>
      <c r="C14" s="25">
        <f>D14+L14</f>
        <v>12769.51</v>
      </c>
      <c r="D14" s="25">
        <f t="shared" ref="D14:D18" si="3">E14</f>
        <v>10569.51</v>
      </c>
      <c r="E14" s="25">
        <v>10569.51</v>
      </c>
      <c r="F14" s="25"/>
      <c r="G14" s="85"/>
      <c r="H14" s="85"/>
      <c r="I14" s="25"/>
      <c r="J14" s="93"/>
      <c r="K14" s="25"/>
      <c r="L14" s="94">
        <v>2200</v>
      </c>
      <c r="M14" s="94"/>
      <c r="N14" s="20"/>
    </row>
    <row r="15" s="1" customFormat="1" ht="10" hidden="1" customHeight="1" spans="1:14">
      <c r="A15" s="53"/>
      <c r="B15" s="52"/>
      <c r="C15" s="25"/>
      <c r="D15" s="25"/>
      <c r="E15" s="25"/>
      <c r="F15" s="25"/>
      <c r="G15" s="85"/>
      <c r="H15" s="85"/>
      <c r="I15" s="25"/>
      <c r="J15" s="93"/>
      <c r="K15" s="25"/>
      <c r="L15" s="25"/>
      <c r="M15" s="94"/>
      <c r="N15" s="20"/>
    </row>
    <row r="16" s="1" customFormat="1" ht="25" customHeight="1" spans="1:14">
      <c r="A16" s="50" t="s">
        <v>83</v>
      </c>
      <c r="B16" s="52"/>
      <c r="C16" s="25">
        <f t="shared" ref="C16:C18" si="4">D16</f>
        <v>1200</v>
      </c>
      <c r="D16" s="25">
        <f t="shared" si="3"/>
        <v>1200</v>
      </c>
      <c r="E16" s="25">
        <f>E17+E18</f>
        <v>1200</v>
      </c>
      <c r="F16" s="85"/>
      <c r="G16" s="85"/>
      <c r="H16" s="85"/>
      <c r="I16" s="25"/>
      <c r="J16" s="93"/>
      <c r="K16" s="25"/>
      <c r="L16" s="25"/>
      <c r="M16" s="94"/>
      <c r="N16" s="20"/>
    </row>
    <row r="17" s="1" customFormat="1" ht="25" customHeight="1" spans="1:14">
      <c r="A17" s="53" t="s">
        <v>84</v>
      </c>
      <c r="B17" s="52" t="s">
        <v>85</v>
      </c>
      <c r="C17" s="25">
        <f t="shared" si="4"/>
        <v>700</v>
      </c>
      <c r="D17" s="25">
        <f t="shared" si="3"/>
        <v>700</v>
      </c>
      <c r="E17" s="25">
        <v>700</v>
      </c>
      <c r="F17" s="85"/>
      <c r="G17" s="85"/>
      <c r="H17" s="85"/>
      <c r="I17" s="25"/>
      <c r="J17" s="93"/>
      <c r="K17" s="25"/>
      <c r="L17" s="25"/>
      <c r="M17" s="94"/>
      <c r="N17" s="20"/>
    </row>
    <row r="18" s="1" customFormat="1" ht="25" customHeight="1" spans="1:14">
      <c r="A18" s="53" t="s">
        <v>86</v>
      </c>
      <c r="B18" s="52" t="s">
        <v>87</v>
      </c>
      <c r="C18" s="25">
        <f t="shared" si="4"/>
        <v>500</v>
      </c>
      <c r="D18" s="25">
        <f t="shared" si="3"/>
        <v>500</v>
      </c>
      <c r="E18" s="25">
        <v>500</v>
      </c>
      <c r="F18" s="85"/>
      <c r="G18" s="85"/>
      <c r="H18" s="85"/>
      <c r="I18" s="25"/>
      <c r="J18" s="93"/>
      <c r="K18" s="25"/>
      <c r="L18" s="25"/>
      <c r="M18" s="94"/>
      <c r="N18" s="20"/>
    </row>
    <row r="19" s="1" customFormat="1" ht="25" customHeight="1" spans="1:14">
      <c r="A19" s="50" t="s">
        <v>88</v>
      </c>
      <c r="B19" s="52"/>
      <c r="C19" s="25">
        <f t="shared" ref="C19:C21" si="5">D19+L19</f>
        <v>4240.78</v>
      </c>
      <c r="D19" s="25">
        <f>D20+D21</f>
        <v>4240.78</v>
      </c>
      <c r="E19" s="25">
        <f>E20+E21</f>
        <v>4240.78</v>
      </c>
      <c r="F19" s="85"/>
      <c r="G19" s="85"/>
      <c r="H19" s="85"/>
      <c r="I19" s="25"/>
      <c r="J19" s="93"/>
      <c r="K19" s="25"/>
      <c r="L19" s="25"/>
      <c r="M19" s="94"/>
      <c r="N19" s="20"/>
    </row>
    <row r="20" s="1" customFormat="1" ht="25" customHeight="1" spans="1:14">
      <c r="A20" s="53" t="s">
        <v>84</v>
      </c>
      <c r="B20" s="52" t="s">
        <v>89</v>
      </c>
      <c r="C20" s="25">
        <f t="shared" si="5"/>
        <v>3290.78</v>
      </c>
      <c r="D20" s="25">
        <f t="shared" ref="D20:D27" si="6">E20</f>
        <v>3290.78</v>
      </c>
      <c r="E20" s="25">
        <v>3290.78</v>
      </c>
      <c r="F20" s="85"/>
      <c r="G20" s="85"/>
      <c r="H20" s="85"/>
      <c r="I20" s="25"/>
      <c r="J20" s="93"/>
      <c r="K20" s="25"/>
      <c r="L20" s="25"/>
      <c r="M20" s="94"/>
      <c r="N20" s="20"/>
    </row>
    <row r="21" s="1" customFormat="1" ht="25" customHeight="1" spans="1:14">
      <c r="A21" s="53" t="s">
        <v>81</v>
      </c>
      <c r="B21" s="52" t="s">
        <v>90</v>
      </c>
      <c r="C21" s="25">
        <f t="shared" si="5"/>
        <v>950</v>
      </c>
      <c r="D21" s="25">
        <f t="shared" si="6"/>
        <v>950</v>
      </c>
      <c r="E21" s="25">
        <v>950</v>
      </c>
      <c r="F21" s="85"/>
      <c r="G21" s="85"/>
      <c r="H21" s="85"/>
      <c r="I21" s="25"/>
      <c r="J21" s="93"/>
      <c r="K21" s="25"/>
      <c r="L21" s="25"/>
      <c r="M21" s="94"/>
      <c r="N21" s="20"/>
    </row>
    <row r="22" s="1" customFormat="1" ht="25" customHeight="1" spans="1:14">
      <c r="A22" s="24" t="s">
        <v>91</v>
      </c>
      <c r="B22" s="52" t="s">
        <v>92</v>
      </c>
      <c r="C22" s="25">
        <f t="shared" ref="C22:C27" si="7">D22</f>
        <v>986.82</v>
      </c>
      <c r="D22" s="25">
        <f>D23</f>
        <v>986.82</v>
      </c>
      <c r="E22" s="25">
        <f t="shared" ref="E22:E26" si="8">E23</f>
        <v>986.82</v>
      </c>
      <c r="F22" s="85"/>
      <c r="G22" s="85"/>
      <c r="H22" s="85"/>
      <c r="I22" s="25"/>
      <c r="J22" s="93"/>
      <c r="K22" s="25"/>
      <c r="L22" s="25"/>
      <c r="M22" s="94"/>
      <c r="N22" s="20"/>
    </row>
    <row r="23" s="1" customFormat="1" ht="25" customHeight="1" spans="1:14">
      <c r="A23" s="50" t="s">
        <v>93</v>
      </c>
      <c r="B23" s="52" t="s">
        <v>94</v>
      </c>
      <c r="C23" s="25">
        <f t="shared" si="7"/>
        <v>986.82</v>
      </c>
      <c r="D23" s="25">
        <f>D24</f>
        <v>986.82</v>
      </c>
      <c r="E23" s="25">
        <f t="shared" si="8"/>
        <v>986.82</v>
      </c>
      <c r="F23" s="85"/>
      <c r="G23" s="85"/>
      <c r="H23" s="85"/>
      <c r="I23" s="25"/>
      <c r="J23" s="93"/>
      <c r="K23" s="25"/>
      <c r="L23" s="25"/>
      <c r="M23" s="94"/>
      <c r="N23" s="20"/>
    </row>
    <row r="24" s="1" customFormat="1" ht="25" customHeight="1" spans="1:14">
      <c r="A24" s="53" t="s">
        <v>84</v>
      </c>
      <c r="B24" s="52" t="s">
        <v>95</v>
      </c>
      <c r="C24" s="25">
        <f t="shared" si="7"/>
        <v>986.82</v>
      </c>
      <c r="D24" s="25">
        <f t="shared" si="6"/>
        <v>986.82</v>
      </c>
      <c r="E24" s="25">
        <v>986.82</v>
      </c>
      <c r="F24" s="85"/>
      <c r="G24" s="85"/>
      <c r="H24" s="85"/>
      <c r="I24" s="25"/>
      <c r="J24" s="93"/>
      <c r="K24" s="25"/>
      <c r="L24" s="25"/>
      <c r="M24" s="94"/>
      <c r="N24" s="20"/>
    </row>
    <row r="25" s="1" customFormat="1" ht="25" customHeight="1" spans="1:14">
      <c r="A25" s="24" t="s">
        <v>96</v>
      </c>
      <c r="B25" s="52" t="s">
        <v>97</v>
      </c>
      <c r="C25" s="25">
        <f t="shared" si="7"/>
        <v>6906</v>
      </c>
      <c r="D25" s="25">
        <f t="shared" si="6"/>
        <v>6906</v>
      </c>
      <c r="E25" s="25">
        <f t="shared" si="8"/>
        <v>6906</v>
      </c>
      <c r="F25" s="85"/>
      <c r="G25" s="85"/>
      <c r="H25" s="85"/>
      <c r="I25" s="25"/>
      <c r="J25" s="93"/>
      <c r="K25" s="25"/>
      <c r="L25" s="25"/>
      <c r="M25" s="94"/>
      <c r="N25" s="20"/>
    </row>
    <row r="26" s="1" customFormat="1" ht="25" customHeight="1" spans="1:14">
      <c r="A26" s="50" t="s">
        <v>93</v>
      </c>
      <c r="B26" s="52" t="s">
        <v>98</v>
      </c>
      <c r="C26" s="25">
        <f t="shared" si="7"/>
        <v>6906</v>
      </c>
      <c r="D26" s="25">
        <f t="shared" si="6"/>
        <v>6906</v>
      </c>
      <c r="E26" s="25">
        <f t="shared" si="8"/>
        <v>6906</v>
      </c>
      <c r="F26" s="85"/>
      <c r="G26" s="85"/>
      <c r="H26" s="85"/>
      <c r="I26" s="25"/>
      <c r="J26" s="93"/>
      <c r="K26" s="25"/>
      <c r="L26" s="25"/>
      <c r="M26" s="94"/>
      <c r="N26" s="20"/>
    </row>
    <row r="27" s="1" customFormat="1" ht="25" customHeight="1" spans="1:14">
      <c r="A27" s="53" t="s">
        <v>99</v>
      </c>
      <c r="B27" s="52" t="s">
        <v>98</v>
      </c>
      <c r="C27" s="25">
        <f t="shared" si="7"/>
        <v>6906</v>
      </c>
      <c r="D27" s="25">
        <f t="shared" si="6"/>
        <v>6906</v>
      </c>
      <c r="E27" s="25">
        <v>6906</v>
      </c>
      <c r="F27" s="85"/>
      <c r="G27" s="85"/>
      <c r="H27" s="85"/>
      <c r="I27" s="25"/>
      <c r="J27" s="93"/>
      <c r="K27" s="25"/>
      <c r="L27" s="25"/>
      <c r="M27" s="94"/>
      <c r="N27" s="20"/>
    </row>
  </sheetData>
  <mergeCells count="8">
    <mergeCell ref="A8:B8"/>
    <mergeCell ref="A5:A6"/>
    <mergeCell ref="B5:B6"/>
    <mergeCell ref="C5:C6"/>
    <mergeCell ref="J5:J6"/>
    <mergeCell ref="K5:K6"/>
    <mergeCell ref="L5:L6"/>
    <mergeCell ref="M5:M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workbookViewId="0">
      <selection activeCell="A1" sqref="$A1:$XFD1048576"/>
    </sheetView>
  </sheetViews>
  <sheetFormatPr defaultColWidth="9" defaultRowHeight="14.25" outlineLevelCol="4"/>
  <cols>
    <col min="1" max="1" width="9.125" style="2" customWidth="1"/>
    <col min="2" max="2" width="23.875" style="2" customWidth="1"/>
    <col min="3" max="3" width="19.25" style="2" customWidth="1"/>
    <col min="4" max="4" width="16.5" style="2" customWidth="1"/>
    <col min="5" max="5" width="14.625" style="2" customWidth="1"/>
    <col min="6" max="16384" width="9" style="2"/>
  </cols>
  <sheetData>
    <row r="1" s="2" customFormat="1" spans="1:5">
      <c r="A1" s="3" t="s">
        <v>100</v>
      </c>
      <c r="B1" s="3"/>
      <c r="C1" s="4"/>
      <c r="D1" s="5"/>
      <c r="E1" s="5"/>
    </row>
    <row r="2" s="2" customFormat="1" ht="27" spans="1:5">
      <c r="A2" s="48" t="s">
        <v>101</v>
      </c>
      <c r="B2" s="48"/>
      <c r="C2" s="48"/>
      <c r="D2" s="48"/>
      <c r="E2" s="48"/>
    </row>
    <row r="3" s="2" customFormat="1" spans="1:5">
      <c r="A3" s="1"/>
      <c r="B3" s="1"/>
      <c r="C3" s="3"/>
      <c r="D3" s="19"/>
      <c r="E3" s="19" t="s">
        <v>2</v>
      </c>
    </row>
    <row r="4" s="2" customFormat="1" spans="1:5">
      <c r="A4" s="49" t="s">
        <v>55</v>
      </c>
      <c r="B4" s="21" t="s">
        <v>56</v>
      </c>
      <c r="C4" s="22" t="s">
        <v>57</v>
      </c>
      <c r="D4" s="23" t="s">
        <v>102</v>
      </c>
      <c r="E4" s="23" t="s">
        <v>103</v>
      </c>
    </row>
    <row r="5" s="2" customFormat="1" spans="1:5">
      <c r="A5" s="50" t="s">
        <v>70</v>
      </c>
      <c r="B5" s="51"/>
      <c r="C5" s="25">
        <f t="shared" ref="C5:C24" si="0">D5+E5</f>
        <v>26303.03</v>
      </c>
      <c r="D5" s="25">
        <f>D6+D19+D22</f>
        <v>13054.25</v>
      </c>
      <c r="E5" s="25">
        <f>E6+E19+E22</f>
        <v>13248.78</v>
      </c>
    </row>
    <row r="6" s="2" customFormat="1" spans="1:5">
      <c r="A6" s="24" t="s">
        <v>71</v>
      </c>
      <c r="B6" s="52" t="s">
        <v>72</v>
      </c>
      <c r="C6" s="25">
        <f>C7+C10+C13+C16</f>
        <v>18410.21</v>
      </c>
      <c r="D6" s="25">
        <f>D7+D10+D16+D13</f>
        <v>12067.43</v>
      </c>
      <c r="E6" s="25">
        <f>E7+E10+E13+E16</f>
        <v>6342.78</v>
      </c>
    </row>
    <row r="7" s="2" customFormat="1" spans="1:5">
      <c r="A7" s="24" t="s">
        <v>73</v>
      </c>
      <c r="B7" s="52" t="s">
        <v>74</v>
      </c>
      <c r="C7" s="25">
        <f t="shared" si="0"/>
        <v>199.92</v>
      </c>
      <c r="D7" s="25">
        <f>D8+D9</f>
        <v>199.92</v>
      </c>
      <c r="E7" s="25"/>
    </row>
    <row r="8" s="2" customFormat="1" spans="1:5">
      <c r="A8" s="24" t="s">
        <v>75</v>
      </c>
      <c r="B8" s="52" t="s">
        <v>76</v>
      </c>
      <c r="C8" s="25">
        <f t="shared" si="0"/>
        <v>4.48</v>
      </c>
      <c r="D8" s="25">
        <v>4.48</v>
      </c>
      <c r="E8" s="25"/>
    </row>
    <row r="9" s="2" customFormat="1" spans="1:5">
      <c r="A9" s="24" t="s">
        <v>77</v>
      </c>
      <c r="B9" s="52" t="s">
        <v>78</v>
      </c>
      <c r="C9" s="25">
        <f t="shared" si="0"/>
        <v>195.44</v>
      </c>
      <c r="D9" s="25">
        <v>195.44</v>
      </c>
      <c r="E9" s="25"/>
    </row>
    <row r="10" s="2" customFormat="1" spans="1:5">
      <c r="A10" s="24" t="s">
        <v>104</v>
      </c>
      <c r="B10" s="52" t="s">
        <v>80</v>
      </c>
      <c r="C10" s="25">
        <f t="shared" si="0"/>
        <v>12769.51</v>
      </c>
      <c r="D10" s="25">
        <f>D11</f>
        <v>9356.73</v>
      </c>
      <c r="E10" s="25">
        <f>E11</f>
        <v>3412.78</v>
      </c>
    </row>
    <row r="11" s="2" customFormat="1" spans="1:5">
      <c r="A11" s="50" t="s">
        <v>81</v>
      </c>
      <c r="B11" s="52" t="s">
        <v>82</v>
      </c>
      <c r="C11" s="25">
        <f t="shared" si="0"/>
        <v>12769.51</v>
      </c>
      <c r="D11" s="25">
        <v>9356.73</v>
      </c>
      <c r="E11" s="25">
        <v>3412.78</v>
      </c>
    </row>
    <row r="12" s="2" customFormat="1" hidden="1" spans="1:5">
      <c r="A12" s="53"/>
      <c r="B12" s="52"/>
      <c r="C12" s="25">
        <f t="shared" si="0"/>
        <v>320</v>
      </c>
      <c r="D12" s="25"/>
      <c r="E12" s="25">
        <v>320</v>
      </c>
    </row>
    <row r="13" s="2" customFormat="1" spans="1:5">
      <c r="A13" s="24" t="s">
        <v>105</v>
      </c>
      <c r="B13" s="52"/>
      <c r="C13" s="25">
        <f t="shared" si="0"/>
        <v>1200</v>
      </c>
      <c r="D13" s="25"/>
      <c r="E13" s="25">
        <f>E14+E15</f>
        <v>1200</v>
      </c>
    </row>
    <row r="14" s="2" customFormat="1" spans="1:5">
      <c r="A14" s="50" t="s">
        <v>84</v>
      </c>
      <c r="B14" s="52" t="s">
        <v>85</v>
      </c>
      <c r="C14" s="25">
        <f t="shared" si="0"/>
        <v>700</v>
      </c>
      <c r="D14" s="25"/>
      <c r="E14" s="25">
        <v>700</v>
      </c>
    </row>
    <row r="15" s="2" customFormat="1" spans="1:5">
      <c r="A15" s="50" t="s">
        <v>86</v>
      </c>
      <c r="B15" s="52" t="s">
        <v>87</v>
      </c>
      <c r="C15" s="25">
        <f t="shared" si="0"/>
        <v>500</v>
      </c>
      <c r="D15" s="25"/>
      <c r="E15" s="25">
        <v>500</v>
      </c>
    </row>
    <row r="16" s="2" customFormat="1" spans="1:5">
      <c r="A16" s="24" t="s">
        <v>106</v>
      </c>
      <c r="B16" s="52"/>
      <c r="C16" s="25">
        <f t="shared" si="0"/>
        <v>4240.78</v>
      </c>
      <c r="D16" s="25">
        <f t="shared" ref="D16:D20" si="1">D17</f>
        <v>2510.78</v>
      </c>
      <c r="E16" s="25">
        <f>E17+E18</f>
        <v>1730</v>
      </c>
    </row>
    <row r="17" s="2" customFormat="1" spans="1:5">
      <c r="A17" s="50" t="s">
        <v>84</v>
      </c>
      <c r="B17" s="52" t="s">
        <v>89</v>
      </c>
      <c r="C17" s="25">
        <f t="shared" si="0"/>
        <v>3290.78</v>
      </c>
      <c r="D17" s="54">
        <v>2510.78</v>
      </c>
      <c r="E17" s="54">
        <v>780</v>
      </c>
    </row>
    <row r="18" s="2" customFormat="1" spans="1:5">
      <c r="A18" s="50" t="s">
        <v>81</v>
      </c>
      <c r="B18" s="52" t="s">
        <v>90</v>
      </c>
      <c r="C18" s="25">
        <f t="shared" si="0"/>
        <v>950</v>
      </c>
      <c r="D18" s="54"/>
      <c r="E18" s="54">
        <v>950</v>
      </c>
    </row>
    <row r="19" s="2" customFormat="1" spans="1:5">
      <c r="A19" s="24" t="s">
        <v>91</v>
      </c>
      <c r="B19" s="52" t="s">
        <v>92</v>
      </c>
      <c r="C19" s="25">
        <f t="shared" si="0"/>
        <v>986.82</v>
      </c>
      <c r="D19" s="54">
        <f t="shared" si="1"/>
        <v>986.82</v>
      </c>
      <c r="E19" s="54"/>
    </row>
    <row r="20" s="2" customFormat="1" spans="1:5">
      <c r="A20" s="24" t="s">
        <v>107</v>
      </c>
      <c r="B20" s="52" t="s">
        <v>94</v>
      </c>
      <c r="C20" s="25">
        <f t="shared" si="0"/>
        <v>986.82</v>
      </c>
      <c r="D20" s="54">
        <f t="shared" si="1"/>
        <v>986.82</v>
      </c>
      <c r="E20" s="54"/>
    </row>
    <row r="21" s="2" customFormat="1" spans="1:5">
      <c r="A21" s="24" t="s">
        <v>75</v>
      </c>
      <c r="B21" s="52" t="s">
        <v>95</v>
      </c>
      <c r="C21" s="25">
        <f t="shared" si="0"/>
        <v>986.82</v>
      </c>
      <c r="D21" s="54">
        <v>986.82</v>
      </c>
      <c r="E21" s="54"/>
    </row>
    <row r="22" s="2" customFormat="1" spans="1:5">
      <c r="A22" s="24" t="s">
        <v>96</v>
      </c>
      <c r="B22" s="52" t="s">
        <v>97</v>
      </c>
      <c r="C22" s="25">
        <f t="shared" si="0"/>
        <v>6906</v>
      </c>
      <c r="D22" s="55"/>
      <c r="E22" s="55">
        <f>E23</f>
        <v>6906</v>
      </c>
    </row>
    <row r="23" s="2" customFormat="1" ht="24" spans="1:5">
      <c r="A23" s="24" t="s">
        <v>107</v>
      </c>
      <c r="B23" s="52" t="s">
        <v>98</v>
      </c>
      <c r="C23" s="25">
        <f t="shared" si="0"/>
        <v>6906</v>
      </c>
      <c r="D23" s="55"/>
      <c r="E23" s="55">
        <f>E24</f>
        <v>6906</v>
      </c>
    </row>
    <row r="24" s="2" customFormat="1" ht="24" spans="1:5">
      <c r="A24" s="24" t="s">
        <v>108</v>
      </c>
      <c r="B24" s="52" t="s">
        <v>98</v>
      </c>
      <c r="C24" s="25">
        <f t="shared" si="0"/>
        <v>6906</v>
      </c>
      <c r="D24" s="55"/>
      <c r="E24" s="55">
        <v>6906</v>
      </c>
    </row>
    <row r="25" s="2" customFormat="1" spans="3:3">
      <c r="C25" s="68"/>
    </row>
  </sheetData>
  <mergeCells count="3">
    <mergeCell ref="A1:B1"/>
    <mergeCell ref="A2:E2"/>
    <mergeCell ref="A5:B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38"/>
  <sheetViews>
    <sheetView tabSelected="1" workbookViewId="0">
      <selection activeCell="D22" sqref="D22"/>
    </sheetView>
  </sheetViews>
  <sheetFormatPr defaultColWidth="6.85833333333333" defaultRowHeight="12.75" customHeight="1"/>
  <cols>
    <col min="1" max="1" width="34.75" style="1" customWidth="1"/>
    <col min="2" max="2" width="11.75" style="1" customWidth="1"/>
    <col min="3" max="3" width="25" style="1" customWidth="1"/>
    <col min="4" max="4" width="11.75" style="1" customWidth="1"/>
    <col min="5" max="6" width="6.875" style="1" customWidth="1"/>
    <col min="7" max="252" width="6.85833333333333" style="1" customWidth="1"/>
    <col min="253" max="16384" width="6.85833333333333" style="2"/>
  </cols>
  <sheetData>
    <row r="1" s="1" customFormat="1" ht="20.25" customHeight="1" spans="1:1">
      <c r="A1" s="1" t="s">
        <v>109</v>
      </c>
    </row>
    <row r="2" s="1" customFormat="1" ht="30" customHeight="1" spans="1:4">
      <c r="A2" s="56" t="s">
        <v>110</v>
      </c>
      <c r="B2" s="56"/>
      <c r="C2" s="56"/>
      <c r="D2" s="56"/>
    </row>
    <row r="3" s="1" customFormat="1" ht="20.25" customHeight="1" spans="4:4">
      <c r="D3" s="57" t="s">
        <v>2</v>
      </c>
    </row>
    <row r="4" s="1" customFormat="1" ht="20.25" customHeight="1" spans="1:4">
      <c r="A4" s="58" t="s">
        <v>3</v>
      </c>
      <c r="B4" s="58"/>
      <c r="C4" s="58" t="s">
        <v>4</v>
      </c>
      <c r="D4" s="58"/>
    </row>
    <row r="5" s="1" customFormat="1" ht="20.25" customHeight="1" spans="1:4">
      <c r="A5" s="59" t="s">
        <v>5</v>
      </c>
      <c r="B5" s="59" t="s">
        <v>6</v>
      </c>
      <c r="C5" s="59" t="s">
        <v>7</v>
      </c>
      <c r="D5" s="59" t="s">
        <v>6</v>
      </c>
    </row>
    <row r="6" s="1" customFormat="1" ht="20.25" customHeight="1" spans="1:4">
      <c r="A6" s="60" t="s">
        <v>9</v>
      </c>
      <c r="B6" s="47"/>
      <c r="C6" s="60" t="s">
        <v>10</v>
      </c>
      <c r="D6" s="25"/>
    </row>
    <row r="7" s="1" customFormat="1" ht="20.25" customHeight="1" spans="1:4">
      <c r="A7" s="60" t="s">
        <v>11</v>
      </c>
      <c r="B7" s="25">
        <v>24103.03</v>
      </c>
      <c r="C7" s="60" t="s">
        <v>12</v>
      </c>
      <c r="D7" s="25"/>
    </row>
    <row r="8" s="1" customFormat="1" ht="20.25" customHeight="1" spans="1:4">
      <c r="A8" s="60" t="s">
        <v>13</v>
      </c>
      <c r="B8" s="25"/>
      <c r="C8" s="60" t="s">
        <v>14</v>
      </c>
      <c r="D8" s="25"/>
    </row>
    <row r="9" s="1" customFormat="1" ht="20.25" customHeight="1" spans="1:4">
      <c r="A9" s="60" t="s">
        <v>15</v>
      </c>
      <c r="B9" s="25"/>
      <c r="C9" s="60" t="s">
        <v>16</v>
      </c>
      <c r="D9" s="25"/>
    </row>
    <row r="10" s="1" customFormat="1" ht="20.25" customHeight="1" spans="1:4">
      <c r="A10" s="60" t="s">
        <v>17</v>
      </c>
      <c r="B10" s="25"/>
      <c r="C10" s="60" t="s">
        <v>18</v>
      </c>
      <c r="D10" s="25"/>
    </row>
    <row r="11" s="1" customFormat="1" ht="20.25" customHeight="1" spans="1:4">
      <c r="A11" s="61" t="s">
        <v>19</v>
      </c>
      <c r="B11" s="25"/>
      <c r="C11" s="60" t="s">
        <v>20</v>
      </c>
      <c r="D11" s="25"/>
    </row>
    <row r="12" s="1" customFormat="1" ht="20.25" customHeight="1" spans="1:4">
      <c r="A12" s="61"/>
      <c r="B12" s="25"/>
      <c r="C12" s="60" t="s">
        <v>22</v>
      </c>
      <c r="D12" s="25"/>
    </row>
    <row r="13" s="1" customFormat="1" ht="20.25" customHeight="1" spans="1:4">
      <c r="A13" s="61"/>
      <c r="B13" s="25"/>
      <c r="C13" s="60" t="s">
        <v>24</v>
      </c>
      <c r="D13" s="25">
        <v>16210.21</v>
      </c>
    </row>
    <row r="14" s="1" customFormat="1" ht="20.25" customHeight="1" spans="1:4">
      <c r="A14" s="61"/>
      <c r="B14" s="25"/>
      <c r="C14" s="60" t="s">
        <v>26</v>
      </c>
      <c r="D14" s="25"/>
    </row>
    <row r="15" s="1" customFormat="1" ht="20.25" customHeight="1" spans="1:4">
      <c r="A15" s="61"/>
      <c r="B15" s="25"/>
      <c r="C15" s="60" t="s">
        <v>28</v>
      </c>
      <c r="D15" s="25"/>
    </row>
    <row r="16" s="1" customFormat="1" ht="20.25" customHeight="1" spans="1:4">
      <c r="A16" s="60"/>
      <c r="B16" s="25"/>
      <c r="C16" s="60" t="s">
        <v>29</v>
      </c>
      <c r="D16" s="25"/>
    </row>
    <row r="17" s="1" customFormat="1" ht="20.25" customHeight="1" spans="1:4">
      <c r="A17" s="60"/>
      <c r="B17" s="25"/>
      <c r="C17" s="60" t="s">
        <v>30</v>
      </c>
      <c r="D17" s="25"/>
    </row>
    <row r="18" s="1" customFormat="1" ht="20.25" customHeight="1" spans="1:4">
      <c r="A18" s="31"/>
      <c r="B18" s="62"/>
      <c r="C18" s="60" t="s">
        <v>31</v>
      </c>
      <c r="D18" s="25"/>
    </row>
    <row r="19" s="1" customFormat="1" ht="20.25" customHeight="1" spans="1:4">
      <c r="A19" s="31"/>
      <c r="B19" s="62"/>
      <c r="C19" s="60" t="s">
        <v>32</v>
      </c>
      <c r="D19" s="25"/>
    </row>
    <row r="20" s="1" customFormat="1" ht="20.25" customHeight="1" spans="1:4">
      <c r="A20" s="60"/>
      <c r="B20" s="63"/>
      <c r="C20" s="60" t="s">
        <v>33</v>
      </c>
      <c r="D20" s="25"/>
    </row>
    <row r="21" s="1" customFormat="1" ht="20.25" customHeight="1" spans="1:4">
      <c r="A21" s="60"/>
      <c r="B21" s="63"/>
      <c r="C21" s="60" t="s">
        <v>34</v>
      </c>
      <c r="D21" s="25"/>
    </row>
    <row r="22" s="1" customFormat="1" ht="20.25" customHeight="1" spans="1:4">
      <c r="A22" s="60"/>
      <c r="B22" s="63"/>
      <c r="C22" s="60" t="s">
        <v>35</v>
      </c>
      <c r="D22" s="25"/>
    </row>
    <row r="23" s="1" customFormat="1" ht="20.25" customHeight="1" spans="1:4">
      <c r="A23" s="31"/>
      <c r="B23" s="62"/>
      <c r="C23" s="60" t="s">
        <v>36</v>
      </c>
      <c r="D23" s="25"/>
    </row>
    <row r="24" s="1" customFormat="1" ht="20.25" customHeight="1" spans="1:4">
      <c r="A24" s="54"/>
      <c r="B24" s="63"/>
      <c r="C24" s="60" t="s">
        <v>37</v>
      </c>
      <c r="D24" s="25"/>
    </row>
    <row r="25" s="1" customFormat="1" ht="20.25" customHeight="1" spans="1:4">
      <c r="A25" s="54"/>
      <c r="B25" s="63"/>
      <c r="C25" s="64" t="s">
        <v>38</v>
      </c>
      <c r="D25" s="47">
        <v>986.82</v>
      </c>
    </row>
    <row r="26" s="1" customFormat="1" ht="20.25" customHeight="1" spans="1:4">
      <c r="A26" s="54"/>
      <c r="B26" s="63"/>
      <c r="C26" s="64" t="s">
        <v>39</v>
      </c>
      <c r="D26" s="47"/>
    </row>
    <row r="27" s="1" customFormat="1" ht="20.25" customHeight="1" spans="1:4">
      <c r="A27" s="60"/>
      <c r="B27" s="25"/>
      <c r="C27" s="61" t="s">
        <v>40</v>
      </c>
      <c r="D27" s="25"/>
    </row>
    <row r="28" s="1" customFormat="1" ht="17.25" customHeight="1" spans="1:4">
      <c r="A28" s="60"/>
      <c r="B28" s="25"/>
      <c r="C28" s="65" t="s">
        <v>41</v>
      </c>
      <c r="D28" s="47"/>
    </row>
    <row r="29" s="1" customFormat="1" ht="17.25" customHeight="1" spans="1:4">
      <c r="A29" s="60"/>
      <c r="B29" s="25"/>
      <c r="C29" s="60" t="s">
        <v>42</v>
      </c>
      <c r="D29" s="25"/>
    </row>
    <row r="30" s="1" customFormat="1" ht="17.25" customHeight="1" spans="1:4">
      <c r="A30" s="59"/>
      <c r="B30" s="25"/>
      <c r="C30" s="60" t="s">
        <v>44</v>
      </c>
      <c r="D30" s="25">
        <v>6906</v>
      </c>
    </row>
    <row r="31" s="1" customFormat="1" ht="17.25" customHeight="1" spans="1:4">
      <c r="A31" s="60"/>
      <c r="B31" s="25"/>
      <c r="C31" s="60" t="s">
        <v>45</v>
      </c>
      <c r="D31" s="25"/>
    </row>
    <row r="32" s="1" customFormat="1" ht="17.25" customHeight="1" spans="1:4">
      <c r="A32" s="60"/>
      <c r="B32" s="25"/>
      <c r="C32" s="60" t="s">
        <v>46</v>
      </c>
      <c r="D32" s="25"/>
    </row>
    <row r="33" s="1" customFormat="1" ht="16.5" customHeight="1" spans="1:4">
      <c r="A33" s="60"/>
      <c r="B33" s="66"/>
      <c r="C33" s="60" t="s">
        <v>47</v>
      </c>
      <c r="D33" s="25"/>
    </row>
    <row r="34" s="1" customFormat="1" ht="16.5" customHeight="1" spans="1:4">
      <c r="A34" s="59" t="s">
        <v>48</v>
      </c>
      <c r="B34" s="25">
        <f>B7</f>
        <v>24103.03</v>
      </c>
      <c r="C34" s="59" t="s">
        <v>49</v>
      </c>
      <c r="D34" s="67">
        <f>D30+D25+D13</f>
        <v>24103.03</v>
      </c>
    </row>
    <row r="35" s="1" customFormat="1" customHeight="1"/>
    <row r="36" s="1" customFormat="1" customHeight="1"/>
    <row r="37" s="2" customFormat="1" customHeight="1" spans="1:25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</row>
    <row r="38" customHeight="1" spans="1:1">
      <c r="A38" s="1" t="s">
        <v>111</v>
      </c>
    </row>
  </sheetData>
  <mergeCells count="1">
    <mergeCell ref="A2:D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A1" sqref="$A1:$XFD1048576"/>
    </sheetView>
  </sheetViews>
  <sheetFormatPr defaultColWidth="9" defaultRowHeight="14.25" outlineLevelCol="4"/>
  <cols>
    <col min="1" max="1" width="9.125" style="2" customWidth="1"/>
    <col min="2" max="2" width="23.875" style="2" customWidth="1"/>
    <col min="3" max="3" width="19.25" style="2" customWidth="1"/>
    <col min="4" max="4" width="16.5" style="2" customWidth="1"/>
    <col min="5" max="5" width="14.625" style="2" customWidth="1"/>
    <col min="6" max="16384" width="9" style="2"/>
  </cols>
  <sheetData>
    <row r="1" s="2" customFormat="1" spans="1:5">
      <c r="A1" s="3" t="s">
        <v>112</v>
      </c>
      <c r="B1" s="3"/>
      <c r="C1" s="4"/>
      <c r="D1" s="5"/>
      <c r="E1" s="5"/>
    </row>
    <row r="2" s="2" customFormat="1" ht="27" spans="1:5">
      <c r="A2" s="48" t="s">
        <v>113</v>
      </c>
      <c r="B2" s="48"/>
      <c r="C2" s="48"/>
      <c r="D2" s="48"/>
      <c r="E2" s="48"/>
    </row>
    <row r="3" s="2" customFormat="1" spans="1:5">
      <c r="A3" s="1"/>
      <c r="B3" s="1"/>
      <c r="C3" s="3"/>
      <c r="D3" s="19"/>
      <c r="E3" s="19" t="s">
        <v>2</v>
      </c>
    </row>
    <row r="4" s="2" customFormat="1" spans="1:5">
      <c r="A4" s="49" t="s">
        <v>55</v>
      </c>
      <c r="B4" s="21" t="s">
        <v>56</v>
      </c>
      <c r="C4" s="22" t="s">
        <v>57</v>
      </c>
      <c r="D4" s="23" t="s">
        <v>102</v>
      </c>
      <c r="E4" s="23" t="s">
        <v>103</v>
      </c>
    </row>
    <row r="5" s="2" customFormat="1" spans="1:5">
      <c r="A5" s="50" t="s">
        <v>70</v>
      </c>
      <c r="B5" s="51"/>
      <c r="C5" s="25">
        <f t="shared" ref="C5:C24" si="0">D5+E5</f>
        <v>24103.03</v>
      </c>
      <c r="D5" s="25">
        <f>D6+D19+D22</f>
        <v>13054.25</v>
      </c>
      <c r="E5" s="25">
        <f>E6+E19+E22</f>
        <v>11048.78</v>
      </c>
    </row>
    <row r="6" s="2" customFormat="1" spans="1:5">
      <c r="A6" s="24" t="s">
        <v>71</v>
      </c>
      <c r="B6" s="52" t="s">
        <v>72</v>
      </c>
      <c r="C6" s="25">
        <f>C7+C10+C13+C16</f>
        <v>16210.21</v>
      </c>
      <c r="D6" s="25">
        <f>D7+D10+D16+D13</f>
        <v>12067.43</v>
      </c>
      <c r="E6" s="25">
        <f>E7+E10+E13+E16</f>
        <v>4142.78</v>
      </c>
    </row>
    <row r="7" s="2" customFormat="1" spans="1:5">
      <c r="A7" s="24" t="s">
        <v>73</v>
      </c>
      <c r="B7" s="52" t="s">
        <v>74</v>
      </c>
      <c r="C7" s="25">
        <f t="shared" si="0"/>
        <v>199.92</v>
      </c>
      <c r="D7" s="25">
        <f>D8+D9</f>
        <v>199.92</v>
      </c>
      <c r="E7" s="25"/>
    </row>
    <row r="8" s="2" customFormat="1" spans="1:5">
      <c r="A8" s="24" t="s">
        <v>75</v>
      </c>
      <c r="B8" s="52" t="s">
        <v>76</v>
      </c>
      <c r="C8" s="25">
        <f t="shared" si="0"/>
        <v>4.48</v>
      </c>
      <c r="D8" s="25">
        <v>4.48</v>
      </c>
      <c r="E8" s="25"/>
    </row>
    <row r="9" s="2" customFormat="1" spans="1:5">
      <c r="A9" s="24" t="s">
        <v>77</v>
      </c>
      <c r="B9" s="52" t="s">
        <v>78</v>
      </c>
      <c r="C9" s="25">
        <f t="shared" si="0"/>
        <v>195.44</v>
      </c>
      <c r="D9" s="25">
        <v>195.44</v>
      </c>
      <c r="E9" s="25"/>
    </row>
    <row r="10" s="2" customFormat="1" spans="1:5">
      <c r="A10" s="24" t="s">
        <v>104</v>
      </c>
      <c r="B10" s="52" t="s">
        <v>80</v>
      </c>
      <c r="C10" s="25">
        <f t="shared" si="0"/>
        <v>10569.51</v>
      </c>
      <c r="D10" s="25">
        <f>D11</f>
        <v>9356.73</v>
      </c>
      <c r="E10" s="25">
        <f>E11</f>
        <v>1212.78</v>
      </c>
    </row>
    <row r="11" s="2" customFormat="1" spans="1:5">
      <c r="A11" s="50" t="s">
        <v>81</v>
      </c>
      <c r="B11" s="52" t="s">
        <v>82</v>
      </c>
      <c r="C11" s="25">
        <f t="shared" si="0"/>
        <v>10569.51</v>
      </c>
      <c r="D11" s="25">
        <v>9356.73</v>
      </c>
      <c r="E11" s="25">
        <v>1212.78</v>
      </c>
    </row>
    <row r="12" s="2" customFormat="1" hidden="1" spans="1:5">
      <c r="A12" s="53"/>
      <c r="B12" s="52"/>
      <c r="C12" s="25">
        <f t="shared" si="0"/>
        <v>320</v>
      </c>
      <c r="D12" s="25"/>
      <c r="E12" s="25">
        <v>320</v>
      </c>
    </row>
    <row r="13" s="2" customFormat="1" spans="1:5">
      <c r="A13" s="24" t="s">
        <v>105</v>
      </c>
      <c r="B13" s="52"/>
      <c r="C13" s="25">
        <f t="shared" si="0"/>
        <v>1200</v>
      </c>
      <c r="D13" s="25"/>
      <c r="E13" s="25">
        <f>E14+E15</f>
        <v>1200</v>
      </c>
    </row>
    <row r="14" s="2" customFormat="1" spans="1:5">
      <c r="A14" s="50" t="s">
        <v>84</v>
      </c>
      <c r="B14" s="52" t="s">
        <v>85</v>
      </c>
      <c r="C14" s="25">
        <f t="shared" si="0"/>
        <v>700</v>
      </c>
      <c r="D14" s="25"/>
      <c r="E14" s="25">
        <v>700</v>
      </c>
    </row>
    <row r="15" s="2" customFormat="1" spans="1:5">
      <c r="A15" s="50" t="s">
        <v>86</v>
      </c>
      <c r="B15" s="52" t="s">
        <v>87</v>
      </c>
      <c r="C15" s="25">
        <f t="shared" si="0"/>
        <v>500</v>
      </c>
      <c r="D15" s="25"/>
      <c r="E15" s="25">
        <v>500</v>
      </c>
    </row>
    <row r="16" s="2" customFormat="1" spans="1:5">
      <c r="A16" s="24" t="s">
        <v>106</v>
      </c>
      <c r="B16" s="52"/>
      <c r="C16" s="25">
        <f t="shared" si="0"/>
        <v>4240.78</v>
      </c>
      <c r="D16" s="25">
        <f t="shared" ref="D16:D20" si="1">D17</f>
        <v>2510.78</v>
      </c>
      <c r="E16" s="25">
        <f>E17+E18</f>
        <v>1730</v>
      </c>
    </row>
    <row r="17" s="2" customFormat="1" spans="1:5">
      <c r="A17" s="50" t="s">
        <v>84</v>
      </c>
      <c r="B17" s="52" t="s">
        <v>89</v>
      </c>
      <c r="C17" s="25">
        <f t="shared" si="0"/>
        <v>3290.78</v>
      </c>
      <c r="D17" s="54">
        <v>2510.78</v>
      </c>
      <c r="E17" s="54">
        <v>780</v>
      </c>
    </row>
    <row r="18" s="2" customFormat="1" spans="1:5">
      <c r="A18" s="50" t="s">
        <v>81</v>
      </c>
      <c r="B18" s="52" t="s">
        <v>90</v>
      </c>
      <c r="C18" s="25">
        <f t="shared" si="0"/>
        <v>950</v>
      </c>
      <c r="D18" s="54"/>
      <c r="E18" s="54">
        <v>950</v>
      </c>
    </row>
    <row r="19" s="2" customFormat="1" spans="1:5">
      <c r="A19" s="24" t="s">
        <v>91</v>
      </c>
      <c r="B19" s="52" t="s">
        <v>92</v>
      </c>
      <c r="C19" s="25">
        <f t="shared" si="0"/>
        <v>986.82</v>
      </c>
      <c r="D19" s="54">
        <f t="shared" si="1"/>
        <v>986.82</v>
      </c>
      <c r="E19" s="54"/>
    </row>
    <row r="20" s="2" customFormat="1" spans="1:5">
      <c r="A20" s="24" t="s">
        <v>107</v>
      </c>
      <c r="B20" s="52" t="s">
        <v>94</v>
      </c>
      <c r="C20" s="25">
        <f t="shared" si="0"/>
        <v>986.82</v>
      </c>
      <c r="D20" s="54">
        <f t="shared" si="1"/>
        <v>986.82</v>
      </c>
      <c r="E20" s="54"/>
    </row>
    <row r="21" s="2" customFormat="1" spans="1:5">
      <c r="A21" s="24" t="s">
        <v>75</v>
      </c>
      <c r="B21" s="52" t="s">
        <v>95</v>
      </c>
      <c r="C21" s="25">
        <f t="shared" si="0"/>
        <v>986.82</v>
      </c>
      <c r="D21" s="54">
        <v>986.82</v>
      </c>
      <c r="E21" s="54"/>
    </row>
    <row r="22" s="2" customFormat="1" spans="1:5">
      <c r="A22" s="24" t="s">
        <v>96</v>
      </c>
      <c r="B22" s="52" t="s">
        <v>97</v>
      </c>
      <c r="C22" s="25">
        <f t="shared" si="0"/>
        <v>6906</v>
      </c>
      <c r="D22" s="55"/>
      <c r="E22" s="55">
        <f>E23</f>
        <v>6906</v>
      </c>
    </row>
    <row r="23" s="2" customFormat="1" ht="24" spans="1:5">
      <c r="A23" s="24" t="s">
        <v>107</v>
      </c>
      <c r="B23" s="52" t="s">
        <v>98</v>
      </c>
      <c r="C23" s="25">
        <f t="shared" si="0"/>
        <v>6906</v>
      </c>
      <c r="D23" s="55"/>
      <c r="E23" s="55">
        <f>E24</f>
        <v>6906</v>
      </c>
    </row>
    <row r="24" s="2" customFormat="1" ht="24" spans="1:5">
      <c r="A24" s="24" t="s">
        <v>108</v>
      </c>
      <c r="B24" s="52" t="s">
        <v>98</v>
      </c>
      <c r="C24" s="25">
        <f t="shared" si="0"/>
        <v>6906</v>
      </c>
      <c r="D24" s="55"/>
      <c r="E24" s="55">
        <v>6906</v>
      </c>
    </row>
  </sheetData>
  <mergeCells count="3">
    <mergeCell ref="A1:B1"/>
    <mergeCell ref="A2:E2"/>
    <mergeCell ref="A5:B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F36"/>
  <sheetViews>
    <sheetView workbookViewId="0">
      <selection activeCell="B16" sqref="B16"/>
    </sheetView>
  </sheetViews>
  <sheetFormatPr defaultColWidth="6.85833333333333" defaultRowHeight="12.75" customHeight="1"/>
  <cols>
    <col min="1" max="1" width="37" style="33" customWidth="1"/>
    <col min="2" max="2" width="20.5" style="1" customWidth="1"/>
    <col min="3" max="3" width="14" style="1" customWidth="1"/>
    <col min="4" max="188" width="6.85833333333333" style="1" customWidth="1"/>
    <col min="189" max="16384" width="6.85833333333333" style="2"/>
  </cols>
  <sheetData>
    <row r="1" s="1" customFormat="1" ht="18" customHeight="1" spans="1:2">
      <c r="A1" s="34" t="s">
        <v>114</v>
      </c>
      <c r="B1" s="35"/>
    </row>
    <row r="2" s="1" customFormat="1" ht="23.25" customHeight="1" spans="1:3">
      <c r="A2" s="7" t="s">
        <v>115</v>
      </c>
      <c r="B2" s="7"/>
      <c r="C2" s="7"/>
    </row>
    <row r="3" s="1" customFormat="1" ht="18" customHeight="1" spans="1:3">
      <c r="A3" s="34"/>
      <c r="B3" s="36"/>
      <c r="C3" s="1" t="s">
        <v>2</v>
      </c>
    </row>
    <row r="4" s="1" customFormat="1" ht="18" customHeight="1" spans="1:3">
      <c r="A4" s="37" t="s">
        <v>116</v>
      </c>
      <c r="B4" s="38" t="s">
        <v>117</v>
      </c>
      <c r="C4" s="39" t="s">
        <v>118</v>
      </c>
    </row>
    <row r="5" s="1" customFormat="1" ht="18" customHeight="1" spans="1:3">
      <c r="A5" s="40" t="s">
        <v>70</v>
      </c>
      <c r="B5" s="41">
        <f>B6+B18+B26</f>
        <v>13054.25</v>
      </c>
      <c r="C5" s="42"/>
    </row>
    <row r="6" s="1" customFormat="1" ht="18" customHeight="1" spans="1:3">
      <c r="A6" s="43" t="s">
        <v>119</v>
      </c>
      <c r="B6" s="44">
        <f>SUM(B7:B17)</f>
        <v>11546.95</v>
      </c>
      <c r="C6" s="31"/>
    </row>
    <row r="7" s="1" customFormat="1" ht="18" customHeight="1" spans="1:3">
      <c r="A7" s="43" t="s">
        <v>120</v>
      </c>
      <c r="B7" s="45">
        <v>4882.44</v>
      </c>
      <c r="C7" s="31"/>
    </row>
    <row r="8" s="1" customFormat="1" ht="18" customHeight="1" spans="1:3">
      <c r="A8" s="43" t="s">
        <v>121</v>
      </c>
      <c r="B8" s="45">
        <v>3123.99</v>
      </c>
      <c r="C8" s="31"/>
    </row>
    <row r="9" s="1" customFormat="1" ht="18" customHeight="1" spans="1:3">
      <c r="A9" s="43" t="s">
        <v>122</v>
      </c>
      <c r="B9" s="31">
        <v>403.77</v>
      </c>
      <c r="C9" s="31"/>
    </row>
    <row r="10" s="1" customFormat="1" ht="18" customHeight="1" spans="1:3">
      <c r="A10" s="43" t="s">
        <v>123</v>
      </c>
      <c r="B10" s="44">
        <v>70.32</v>
      </c>
      <c r="C10" s="31"/>
    </row>
    <row r="11" s="1" customFormat="1" ht="18" customHeight="1" spans="1:3">
      <c r="A11" s="43" t="s">
        <v>124</v>
      </c>
      <c r="B11" s="44">
        <v>1277</v>
      </c>
      <c r="C11" s="31"/>
    </row>
    <row r="12" s="1" customFormat="1" ht="18" customHeight="1" spans="1:3">
      <c r="A12" s="43" t="s">
        <v>125</v>
      </c>
      <c r="B12" s="44">
        <v>164.46</v>
      </c>
      <c r="C12" s="31"/>
    </row>
    <row r="13" s="1" customFormat="1" ht="18" customHeight="1" spans="1:3">
      <c r="A13" s="43" t="s">
        <v>126</v>
      </c>
      <c r="B13" s="44">
        <v>478.87</v>
      </c>
      <c r="C13" s="31"/>
    </row>
    <row r="14" s="1" customFormat="1" ht="18" customHeight="1" spans="1:3">
      <c r="A14" s="43" t="s">
        <v>127</v>
      </c>
      <c r="B14" s="44"/>
      <c r="C14" s="31"/>
    </row>
    <row r="15" s="1" customFormat="1" ht="18" customHeight="1" spans="1:3">
      <c r="A15" s="43" t="s">
        <v>95</v>
      </c>
      <c r="B15" s="44">
        <v>986.82</v>
      </c>
      <c r="C15" s="31"/>
    </row>
    <row r="16" s="1" customFormat="1" ht="18" customHeight="1" spans="1:3">
      <c r="A16" s="43" t="s">
        <v>128</v>
      </c>
      <c r="B16" s="44"/>
      <c r="C16" s="31"/>
    </row>
    <row r="17" s="1" customFormat="1" ht="18" customHeight="1" spans="1:3">
      <c r="A17" s="46" t="s">
        <v>129</v>
      </c>
      <c r="B17" s="44">
        <v>159.28</v>
      </c>
      <c r="C17" s="31"/>
    </row>
    <row r="18" s="1" customFormat="1" ht="18" customHeight="1" spans="1:3">
      <c r="A18" s="40" t="s">
        <v>130</v>
      </c>
      <c r="B18" s="44">
        <f>SUM(B19:B25)</f>
        <v>1197.22</v>
      </c>
      <c r="C18" s="31"/>
    </row>
    <row r="19" s="1" customFormat="1" ht="18" customHeight="1" spans="1:3">
      <c r="A19" s="40" t="s">
        <v>131</v>
      </c>
      <c r="B19" s="44">
        <v>249.2</v>
      </c>
      <c r="C19" s="31"/>
    </row>
    <row r="20" s="1" customFormat="1" ht="18" customHeight="1" spans="1:3">
      <c r="A20" s="40" t="s">
        <v>132</v>
      </c>
      <c r="B20" s="47">
        <v>404.37</v>
      </c>
      <c r="C20" s="31"/>
    </row>
    <row r="21" s="1" customFormat="1" ht="18" customHeight="1" spans="1:3">
      <c r="A21" s="40" t="s">
        <v>133</v>
      </c>
      <c r="B21" s="47">
        <v>76</v>
      </c>
      <c r="C21" s="31"/>
    </row>
    <row r="22" s="1" customFormat="1" ht="18" customHeight="1" spans="1:3">
      <c r="A22" s="40" t="s">
        <v>134</v>
      </c>
      <c r="B22" s="44"/>
      <c r="C22" s="31"/>
    </row>
    <row r="23" s="1" customFormat="1" ht="18" customHeight="1" spans="1:3">
      <c r="A23" s="40" t="s">
        <v>135</v>
      </c>
      <c r="B23" s="47">
        <v>279.35</v>
      </c>
      <c r="C23" s="31"/>
    </row>
    <row r="24" s="1" customFormat="1" ht="18" customHeight="1" spans="1:3">
      <c r="A24" s="40" t="s">
        <v>136</v>
      </c>
      <c r="B24" s="47">
        <v>168.3</v>
      </c>
      <c r="C24" s="31"/>
    </row>
    <row r="25" s="1" customFormat="1" ht="18" customHeight="1" spans="1:3">
      <c r="A25" s="40" t="s">
        <v>137</v>
      </c>
      <c r="B25" s="44">
        <v>20</v>
      </c>
      <c r="C25" s="31"/>
    </row>
    <row r="26" s="1" customFormat="1" ht="18" customHeight="1" spans="1:3">
      <c r="A26" s="43" t="s">
        <v>138</v>
      </c>
      <c r="B26" s="44">
        <f>SUM(B27:B32)</f>
        <v>310.08</v>
      </c>
      <c r="C26" s="31"/>
    </row>
    <row r="27" s="1" customFormat="1" ht="18" customHeight="1" spans="1:3">
      <c r="A27" s="40" t="s">
        <v>139</v>
      </c>
      <c r="B27" s="47"/>
      <c r="C27" s="31"/>
    </row>
    <row r="28" s="1" customFormat="1" ht="18" customHeight="1" spans="1:3">
      <c r="A28" s="40" t="s">
        <v>140</v>
      </c>
      <c r="B28" s="47">
        <v>199.92</v>
      </c>
      <c r="C28" s="31"/>
    </row>
    <row r="29" s="1" customFormat="1" ht="18" customHeight="1" spans="1:3">
      <c r="A29" s="40" t="s">
        <v>141</v>
      </c>
      <c r="B29" s="47">
        <v>18.8</v>
      </c>
      <c r="C29" s="31"/>
    </row>
    <row r="30" s="1" customFormat="1" ht="18" customHeight="1" spans="1:3">
      <c r="A30" s="40" t="s">
        <v>142</v>
      </c>
      <c r="B30" s="47">
        <v>4.8</v>
      </c>
      <c r="C30" s="31"/>
    </row>
    <row r="31" s="1" customFormat="1" ht="18" customHeight="1" spans="1:3">
      <c r="A31" s="40" t="s">
        <v>143</v>
      </c>
      <c r="B31" s="44"/>
      <c r="C31" s="31"/>
    </row>
    <row r="32" s="1" customFormat="1" ht="18" customHeight="1" spans="1:3">
      <c r="A32" s="40" t="s">
        <v>144</v>
      </c>
      <c r="B32" s="47">
        <v>86.56</v>
      </c>
      <c r="C32" s="31"/>
    </row>
    <row r="33" s="2" customFormat="1" customHeight="1" spans="1:188">
      <c r="A33" s="3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</row>
    <row r="34" s="2" customFormat="1" customHeight="1" spans="1:188">
      <c r="A34" s="3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</row>
    <row r="35" s="2" customFormat="1" customHeight="1" spans="1:188">
      <c r="A35" s="3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</row>
    <row r="36" customHeight="1" spans="1:1">
      <c r="A36" s="33" t="s">
        <v>145</v>
      </c>
    </row>
  </sheetData>
  <mergeCells count="1">
    <mergeCell ref="A2:C2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9"/>
  <sheetViews>
    <sheetView workbookViewId="0">
      <selection activeCell="E15" sqref="E15"/>
    </sheetView>
  </sheetViews>
  <sheetFormatPr defaultColWidth="6.875" defaultRowHeight="12.75" customHeight="1"/>
  <cols>
    <col min="1" max="1" width="25.5" style="1" customWidth="1"/>
    <col min="2" max="2" width="33.375" style="1" customWidth="1"/>
    <col min="3" max="3" width="19.375" style="1" customWidth="1"/>
    <col min="4" max="245" width="6.875" style="1" customWidth="1"/>
    <col min="246" max="16384" width="6.875" style="2"/>
  </cols>
  <sheetData>
    <row r="1" s="1" customFormat="1" ht="18" customHeight="1" spans="1:3">
      <c r="A1" s="3" t="s">
        <v>146</v>
      </c>
      <c r="B1" s="5"/>
      <c r="C1" s="6"/>
    </row>
    <row r="2" s="1" customFormat="1" ht="36" customHeight="1" spans="1:3">
      <c r="A2" s="27" t="s">
        <v>147</v>
      </c>
      <c r="B2" s="27"/>
      <c r="C2" s="27"/>
    </row>
    <row r="3" s="1" customFormat="1" ht="18" customHeight="1" spans="3:3">
      <c r="C3" s="5" t="s">
        <v>2</v>
      </c>
    </row>
    <row r="4" s="1" customFormat="1" ht="18" customHeight="1" spans="1:3">
      <c r="A4" s="28" t="s">
        <v>148</v>
      </c>
      <c r="B4" s="29" t="s">
        <v>149</v>
      </c>
      <c r="C4" s="30" t="s">
        <v>118</v>
      </c>
    </row>
    <row r="5" s="2" customFormat="1" ht="28" customHeight="1" spans="1:245">
      <c r="A5" s="31" t="s">
        <v>150</v>
      </c>
      <c r="B5" s="32">
        <v>0</v>
      </c>
      <c r="C5" s="3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</row>
    <row r="6" s="2" customFormat="1" ht="28" customHeight="1" spans="1:245">
      <c r="A6" s="31"/>
      <c r="B6" s="32"/>
      <c r="C6" s="3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</row>
    <row r="7" s="2" customFormat="1" ht="28" customHeight="1" spans="1:245">
      <c r="A7" s="31"/>
      <c r="B7" s="32"/>
      <c r="C7" s="3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</row>
    <row r="8" s="2" customFormat="1" ht="28" customHeight="1" spans="1:245">
      <c r="A8" s="31"/>
      <c r="B8" s="32"/>
      <c r="C8" s="3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</row>
    <row r="9" s="2" customFormat="1" ht="28" customHeight="1" spans="1:245">
      <c r="A9" s="31"/>
      <c r="B9" s="32"/>
      <c r="C9" s="3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</row>
  </sheetData>
  <mergeCells count="1">
    <mergeCell ref="A2:C2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20"/>
  <sheetViews>
    <sheetView workbookViewId="0">
      <selection activeCell="C8" sqref="C8"/>
    </sheetView>
  </sheetViews>
  <sheetFormatPr defaultColWidth="6.875" defaultRowHeight="12.75" customHeight="1"/>
  <cols>
    <col min="1" max="1" width="26.875" style="1" customWidth="1"/>
    <col min="2" max="2" width="16.5" style="1" customWidth="1"/>
    <col min="3" max="3" width="18.375" style="1" customWidth="1"/>
    <col min="4" max="4" width="16.25" style="1" customWidth="1"/>
    <col min="5" max="5" width="6.75" style="1" customWidth="1"/>
    <col min="6" max="250" width="6.875" style="1" customWidth="1"/>
    <col min="251" max="16384" width="6.875" style="2"/>
  </cols>
  <sheetData>
    <row r="1" s="1" customFormat="1" ht="18" customHeight="1" spans="1:5">
      <c r="A1" s="3" t="s">
        <v>151</v>
      </c>
      <c r="B1" s="5"/>
      <c r="C1" s="5"/>
      <c r="D1" s="5"/>
      <c r="E1" s="6"/>
    </row>
    <row r="2" s="1" customFormat="1" ht="23.25" customHeight="1" spans="1:5">
      <c r="A2" s="18" t="s">
        <v>152</v>
      </c>
      <c r="B2" s="8"/>
      <c r="C2" s="8"/>
      <c r="D2" s="8"/>
      <c r="E2" s="6"/>
    </row>
    <row r="3" s="1" customFormat="1" ht="18" customHeight="1" spans="2:5">
      <c r="B3" s="19"/>
      <c r="C3" s="19"/>
      <c r="D3" s="19" t="s">
        <v>2</v>
      </c>
      <c r="E3" s="20"/>
    </row>
    <row r="4" s="1" customFormat="1" ht="18" customHeight="1" spans="1:5">
      <c r="A4" s="21" t="s">
        <v>148</v>
      </c>
      <c r="B4" s="22" t="s">
        <v>57</v>
      </c>
      <c r="C4" s="23" t="s">
        <v>102</v>
      </c>
      <c r="D4" s="23" t="s">
        <v>103</v>
      </c>
      <c r="E4" s="6"/>
    </row>
    <row r="5" s="1" customFormat="1" ht="20.25" customHeight="1" spans="1:5">
      <c r="A5" s="24" t="s">
        <v>150</v>
      </c>
      <c r="B5" s="25">
        <v>0</v>
      </c>
      <c r="C5" s="25">
        <v>0</v>
      </c>
      <c r="D5" s="25">
        <v>0</v>
      </c>
      <c r="E5" s="26"/>
    </row>
    <row r="6" s="1" customFormat="1" ht="18" customHeight="1" spans="1:5">
      <c r="A6" s="24"/>
      <c r="B6" s="25"/>
      <c r="C6" s="25"/>
      <c r="D6" s="25"/>
      <c r="E6" s="20"/>
    </row>
    <row r="7" s="1" customFormat="1" ht="18" customHeight="1" spans="1:5">
      <c r="A7" s="24"/>
      <c r="B7" s="25"/>
      <c r="C7" s="25"/>
      <c r="D7" s="25"/>
      <c r="E7" s="20"/>
    </row>
    <row r="8" s="1" customFormat="1" ht="18" customHeight="1" spans="1:5">
      <c r="A8" s="24"/>
      <c r="B8" s="25"/>
      <c r="C8" s="25"/>
      <c r="D8" s="25"/>
      <c r="E8" s="20"/>
    </row>
    <row r="9" s="1" customFormat="1" ht="18" customHeight="1" spans="1:5">
      <c r="A9" s="24"/>
      <c r="B9" s="25"/>
      <c r="C9" s="25"/>
      <c r="D9" s="25"/>
      <c r="E9" s="20"/>
    </row>
    <row r="10" s="1" customFormat="1" ht="18" customHeight="1" spans="1:5">
      <c r="A10" s="24"/>
      <c r="B10" s="25"/>
      <c r="C10" s="25"/>
      <c r="D10" s="25"/>
      <c r="E10" s="20"/>
    </row>
    <row r="11" s="1" customFormat="1" ht="18" customHeight="1" spans="1:5">
      <c r="A11" s="24"/>
      <c r="B11" s="25"/>
      <c r="C11" s="25"/>
      <c r="D11" s="25"/>
      <c r="E11" s="20"/>
    </row>
    <row r="12" s="1" customFormat="1" ht="18" customHeight="1" spans="1:5">
      <c r="A12" s="24"/>
      <c r="B12" s="25"/>
      <c r="C12" s="25"/>
      <c r="D12" s="25"/>
      <c r="E12" s="20"/>
    </row>
    <row r="13" s="1" customFormat="1" ht="18" customHeight="1" spans="1:5">
      <c r="A13" s="24"/>
      <c r="B13" s="25"/>
      <c r="C13" s="25"/>
      <c r="D13" s="25"/>
      <c r="E13" s="20"/>
    </row>
    <row r="14" s="1" customFormat="1" ht="18" customHeight="1" spans="1:5">
      <c r="A14" s="24"/>
      <c r="B14" s="25"/>
      <c r="C14" s="25"/>
      <c r="D14" s="25"/>
      <c r="E14" s="20"/>
    </row>
    <row r="15" s="1" customFormat="1" ht="18" customHeight="1" spans="1:4">
      <c r="A15" s="24"/>
      <c r="B15" s="25"/>
      <c r="C15" s="25"/>
      <c r="D15" s="25"/>
    </row>
    <row r="16" s="2" customFormat="1" customHeight="1" spans="1:250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="2" customFormat="1" customHeight="1" spans="1:25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="2" customFormat="1" customHeight="1" spans="1:25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="2" customFormat="1" customHeight="1" spans="1:25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customHeight="1" spans="1:1">
      <c r="A20" s="1" t="s">
        <v>153</v>
      </c>
    </row>
  </sheetData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B7" sqref="B7:B8"/>
    </sheetView>
  </sheetViews>
  <sheetFormatPr defaultColWidth="9" defaultRowHeight="14.25" outlineLevelCol="5"/>
  <cols>
    <col min="1" max="1" width="37" style="2" customWidth="1"/>
    <col min="2" max="2" width="33.375" style="2" customWidth="1"/>
    <col min="3" max="16384" width="9" style="2"/>
  </cols>
  <sheetData>
    <row r="1" s="1" customFormat="1" ht="18" customHeight="1" spans="1:6">
      <c r="A1" s="3" t="s">
        <v>154</v>
      </c>
      <c r="B1" s="4"/>
      <c r="C1" s="5"/>
      <c r="D1" s="5"/>
      <c r="E1" s="5"/>
      <c r="F1" s="6"/>
    </row>
    <row r="2" s="1" customFormat="1" ht="34" customHeight="1" spans="1:6">
      <c r="A2" s="7" t="s">
        <v>155</v>
      </c>
      <c r="B2" s="7"/>
      <c r="C2" s="8"/>
      <c r="D2" s="8"/>
      <c r="E2" s="8"/>
      <c r="F2" s="6"/>
    </row>
    <row r="3" s="2" customFormat="1" spans="2:2">
      <c r="B3" s="13" t="s">
        <v>2</v>
      </c>
    </row>
    <row r="4" s="2" customFormat="1" ht="39" customHeight="1" spans="1:2">
      <c r="A4" s="10" t="s">
        <v>156</v>
      </c>
      <c r="B4" s="10" t="s">
        <v>157</v>
      </c>
    </row>
    <row r="5" s="2" customFormat="1" ht="39" customHeight="1" spans="1:2">
      <c r="A5" s="14" t="s">
        <v>158</v>
      </c>
      <c r="B5" s="15">
        <f>B6+B7+B8</f>
        <v>170.72</v>
      </c>
    </row>
    <row r="6" s="2" customFormat="1" ht="39" customHeight="1" spans="1:2">
      <c r="A6" s="16" t="s">
        <v>159</v>
      </c>
      <c r="B6" s="15">
        <v>0</v>
      </c>
    </row>
    <row r="7" s="2" customFormat="1" ht="39" customHeight="1" spans="1:2">
      <c r="A7" s="16" t="s">
        <v>160</v>
      </c>
      <c r="B7" s="15">
        <v>3.88</v>
      </c>
    </row>
    <row r="8" s="2" customFormat="1" ht="39" customHeight="1" spans="1:2">
      <c r="A8" s="16" t="s">
        <v>161</v>
      </c>
      <c r="B8" s="15">
        <v>166.84</v>
      </c>
    </row>
    <row r="9" s="2" customFormat="1" ht="39" customHeight="1" spans="1:2">
      <c r="A9" s="17" t="s">
        <v>162</v>
      </c>
      <c r="B9" s="15">
        <v>166.84</v>
      </c>
    </row>
    <row r="10" s="2" customFormat="1" ht="39" customHeight="1" spans="1:2">
      <c r="A10" s="17" t="s">
        <v>163</v>
      </c>
      <c r="B10" s="15">
        <v>0</v>
      </c>
    </row>
  </sheetData>
  <mergeCells count="1">
    <mergeCell ref="A2:B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1、预算收支总表</vt:lpstr>
      <vt:lpstr>2、预算收入总表</vt:lpstr>
      <vt:lpstr>3、支出预算总表--报人大表</vt:lpstr>
      <vt:lpstr>4、公共预算收支总表</vt:lpstr>
      <vt:lpstr>5、一般公共预算支出预算表</vt:lpstr>
      <vt:lpstr>6、一般公共预算安排的基本支出分经济科目-</vt:lpstr>
      <vt:lpstr>7、基金收入预算表</vt:lpstr>
      <vt:lpstr>8、基金支出预算表</vt:lpstr>
      <vt:lpstr>9、一般公共预算安排的三公经费</vt:lpstr>
      <vt:lpstr>10、机关运行经费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2020-05-14T01:00:00Z</dcterms:created>
  <dcterms:modified xsi:type="dcterms:W3CDTF">2021-05-25T08:10:07Z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E065BF91C288470985B8F85A225D6B9C</vt:lpwstr>
  </property>
</Properties>
</file>