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3360" activeTab="1"/>
  </bookViews>
  <sheets>
    <sheet name="附件1" sheetId="1" r:id="rId1"/>
    <sheet name="附件2" sheetId="2" r:id="rId2"/>
  </sheets>
  <definedNames>
    <definedName name="_xlnm.Print_Titles" localSheetId="0">'附件1'!$1:$5</definedName>
  </definedNames>
  <calcPr fullCalcOnLoad="1"/>
</workbook>
</file>

<file path=xl/sharedStrings.xml><?xml version="1.0" encoding="utf-8"?>
<sst xmlns="http://schemas.openxmlformats.org/spreadsheetml/2006/main" count="85" uniqueCount="72">
  <si>
    <t>附件一</t>
  </si>
  <si>
    <t>吕梁市市本级2016年预算调整方案（草案）</t>
  </si>
  <si>
    <t>单位：万元</t>
  </si>
  <si>
    <t>收  入</t>
  </si>
  <si>
    <t>支  出</t>
  </si>
  <si>
    <t>项          目</t>
  </si>
  <si>
    <t>年初
预算数</t>
  </si>
  <si>
    <t>调整数</t>
  </si>
  <si>
    <t>调整后
预算数</t>
  </si>
  <si>
    <t>调整数备注</t>
  </si>
  <si>
    <t>合计</t>
  </si>
  <si>
    <t>一、一般公共预算收入</t>
  </si>
  <si>
    <t>一、一般公共预算支出</t>
  </si>
  <si>
    <t xml:space="preserve">     一般债务收入</t>
  </si>
  <si>
    <t>1、市本级支出</t>
  </si>
  <si>
    <t xml:space="preserve">  “两庭”建设2040506</t>
  </si>
  <si>
    <t>市法院审判庭800万元</t>
  </si>
  <si>
    <t xml:space="preserve">    小学教育2050202</t>
  </si>
  <si>
    <t>离石苏家崖沙麻沟小学300万元；离石盛地小学700万元；吕梁新区南部生活组团小学（东属巴小学）900万元</t>
  </si>
  <si>
    <t xml:space="preserve">    初中教育2050203</t>
  </si>
  <si>
    <t>离石西属巴学校1500万元</t>
  </si>
  <si>
    <t xml:space="preserve">    图书馆2070104</t>
  </si>
  <si>
    <t>图书馆建设1000万元</t>
  </si>
  <si>
    <t xml:space="preserve">    其他自然生态保护支出2110499</t>
  </si>
  <si>
    <t>北川河生态治理和蓄水湖面工程10000万元</t>
  </si>
  <si>
    <t xml:space="preserve">    其他城乡社区公共设施支出2120399</t>
  </si>
  <si>
    <t>新区桥梁工程2000万元；吕梁大道一期工程4000万元；新城火车站站前广场工程1000万元；新城综合组团次干道工程（八条横路）1000万元；市区新建6座人行天桥1000万元；高速东出口道路提升改造工程800万元；龙凤南大街雨污分流改造二期工程500万元；便民服务中心10000万元；学院路和学院北路3600万元；吕梁市区永宁中路地下停车场和人防工程建设项目4000万元；凤山公园改造工程200万元</t>
  </si>
  <si>
    <t xml:space="preserve">    城乡社区环境卫生2120501</t>
  </si>
  <si>
    <t>市区增设20个公厕、3个粪便处理场项目1000万元</t>
  </si>
  <si>
    <t xml:space="preserve">    其他林业支出2130299</t>
  </si>
  <si>
    <t>吕梁环城高速绿化带建设1200万元</t>
  </si>
  <si>
    <t xml:space="preserve">    农村基础设施建设2130504</t>
  </si>
  <si>
    <t>便民六件实事1400万元，农村公路提质工程900万元，易地扶贫搬迁5500万元</t>
  </si>
  <si>
    <t xml:space="preserve">    农村危房改造2210105</t>
  </si>
  <si>
    <t>农村困难群众危房改造2000万元</t>
  </si>
  <si>
    <t>2、转贷各县市区支出</t>
  </si>
  <si>
    <t xml:space="preserve">    一般债务转贷支出</t>
  </si>
  <si>
    <t>二、政府性基金预算收入</t>
  </si>
  <si>
    <t>二、政府性基金预算支出</t>
  </si>
  <si>
    <t xml:space="preserve">    专项债务收入</t>
  </si>
  <si>
    <t xml:space="preserve">    其他国有土地使用权出让收入安排的支出2120899</t>
  </si>
  <si>
    <t>吕梁机场工程10000万元，中医院续建工程2300万元，新区供水工程2000万元，龙门供水工程3900万元，棚户区建设40000万元，市人民医院综合门诊楼建设2000万元</t>
  </si>
  <si>
    <t>2、转贷各县市区专项债务支出</t>
  </si>
  <si>
    <t>附件二</t>
  </si>
  <si>
    <t>吕梁市2016年政府债务限额分配计划表</t>
  </si>
  <si>
    <t>县市</t>
  </si>
  <si>
    <t>2015年政府债务限额</t>
  </si>
  <si>
    <t>2016年增加限额</t>
  </si>
  <si>
    <t>2016年政府债务限额</t>
  </si>
  <si>
    <t>备注</t>
  </si>
  <si>
    <t>一般债务</t>
  </si>
  <si>
    <t>专项债务</t>
  </si>
  <si>
    <t>一般债券</t>
  </si>
  <si>
    <t>专项债券</t>
  </si>
  <si>
    <t>全市合计</t>
  </si>
  <si>
    <t>市本级</t>
  </si>
  <si>
    <t>1.2015年底，市本级转贷兴县四八烈士纪念馆建设2000万元，此次予以调减；2.对市本级一般债务和专项债务尾数500万元予以调整</t>
  </si>
  <si>
    <t>县市区     合计</t>
  </si>
  <si>
    <t>兴县</t>
  </si>
  <si>
    <t>2015年底，市本级转贷兴县四八烈士纪念馆建设2000万元，此次予以调增</t>
  </si>
  <si>
    <t>岚县</t>
  </si>
  <si>
    <t>交城县</t>
  </si>
  <si>
    <t>文水县</t>
  </si>
  <si>
    <t>汾阳市</t>
  </si>
  <si>
    <t>孝义市</t>
  </si>
  <si>
    <t>交口县</t>
  </si>
  <si>
    <t>中阳县</t>
  </si>
  <si>
    <t>石楼县</t>
  </si>
  <si>
    <t>柳林县</t>
  </si>
  <si>
    <t>临县</t>
  </si>
  <si>
    <t>方山县</t>
  </si>
  <si>
    <t>离石区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</si>
</sst>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"/>
    <numFmt numFmtId="177" formatCode="0_ 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华文中宋"/>
      <family val="0"/>
    </font>
    <font>
      <b/>
      <sz val="11"/>
      <name val="宋体"/>
      <family val="0"/>
    </font>
    <font>
      <sz val="12"/>
      <name val="黑体"/>
      <family val="0"/>
    </font>
    <font>
      <b/>
      <sz val="12"/>
      <name val="宋体"/>
      <family val="0"/>
    </font>
    <font>
      <sz val="16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17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15" fillId="2" borderId="1" applyNumberFormat="0" applyAlignment="0" applyProtection="0"/>
    <xf numFmtId="176" fontId="7" fillId="0" borderId="0" applyNumberFormat="0" applyFill="0" applyBorder="0" applyAlignment="0" applyProtection="0"/>
    <xf numFmtId="176" fontId="1" fillId="3" borderId="0" applyNumberFormat="0" applyBorder="0" applyAlignment="0" applyProtection="0"/>
    <xf numFmtId="176" fontId="1" fillId="4" borderId="0" applyNumberFormat="0" applyBorder="0" applyAlignment="0" applyProtection="0"/>
    <xf numFmtId="176" fontId="1" fillId="5" borderId="0" applyNumberFormat="0" applyBorder="0" applyAlignment="0" applyProtection="0"/>
    <xf numFmtId="176" fontId="1" fillId="6" borderId="0" applyNumberFormat="0" applyBorder="0" applyAlignment="0" applyProtection="0"/>
    <xf numFmtId="176" fontId="8" fillId="0" borderId="2" applyNumberFormat="0" applyFill="0" applyAlignment="0" applyProtection="0"/>
    <xf numFmtId="176" fontId="1" fillId="7" borderId="0" applyNumberFormat="0" applyBorder="0" applyAlignment="0" applyProtection="0"/>
    <xf numFmtId="176" fontId="9" fillId="0" borderId="3" applyNumberFormat="0" applyFill="0" applyAlignment="0" applyProtection="0"/>
    <xf numFmtId="176" fontId="1" fillId="2" borderId="0" applyNumberFormat="0" applyBorder="0" applyAlignment="0" applyProtection="0"/>
    <xf numFmtId="176" fontId="6" fillId="0" borderId="4" applyNumberFormat="0" applyFill="0" applyAlignment="0" applyProtection="0"/>
    <xf numFmtId="176" fontId="6" fillId="0" borderId="0" applyNumberFormat="0" applyFill="0" applyBorder="0" applyAlignment="0" applyProtection="0"/>
    <xf numFmtId="176" fontId="5" fillId="8" borderId="0" applyNumberFormat="0" applyBorder="0" applyAlignment="0" applyProtection="0"/>
    <xf numFmtId="176" fontId="5" fillId="9" borderId="0" applyNumberFormat="0" applyBorder="0" applyAlignment="0" applyProtection="0"/>
    <xf numFmtId="176" fontId="5" fillId="10" borderId="0" applyNumberFormat="0" applyBorder="0" applyAlignment="0" applyProtection="0"/>
    <xf numFmtId="176" fontId="5" fillId="11" borderId="0" applyNumberFormat="0" applyBorder="0" applyAlignment="0" applyProtection="0"/>
    <xf numFmtId="176" fontId="5" fillId="12" borderId="0" applyNumberFormat="0" applyBorder="0" applyAlignment="0" applyProtection="0"/>
    <xf numFmtId="176" fontId="5" fillId="13" borderId="0" applyNumberFormat="0" applyBorder="0" applyAlignment="0" applyProtection="0"/>
    <xf numFmtId="176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76" fontId="1" fillId="14" borderId="0" applyNumberFormat="0" applyBorder="0" applyAlignment="0" applyProtection="0"/>
    <xf numFmtId="9" fontId="0" fillId="0" borderId="0" applyFont="0" applyFill="0" applyBorder="0" applyAlignment="0" applyProtection="0"/>
    <xf numFmtId="176" fontId="1" fillId="9" borderId="0" applyNumberFormat="0" applyBorder="0" applyAlignment="0" applyProtection="0"/>
    <xf numFmtId="176" fontId="1" fillId="10" borderId="0" applyNumberFormat="0" applyBorder="0" applyAlignment="0" applyProtection="0"/>
    <xf numFmtId="176" fontId="1" fillId="6" borderId="0" applyNumberFormat="0" applyBorder="0" applyAlignment="0" applyProtection="0"/>
    <xf numFmtId="176" fontId="1" fillId="14" borderId="0" applyNumberFormat="0" applyBorder="0" applyAlignment="0" applyProtection="0"/>
    <xf numFmtId="176" fontId="5" fillId="15" borderId="0" applyNumberFormat="0" applyBorder="0" applyAlignment="0" applyProtection="0"/>
    <xf numFmtId="176" fontId="1" fillId="16" borderId="0" applyNumberFormat="0" applyBorder="0" applyAlignment="0" applyProtection="0"/>
    <xf numFmtId="176" fontId="5" fillId="17" borderId="0" applyNumberFormat="0" applyBorder="0" applyAlignment="0" applyProtection="0"/>
    <xf numFmtId="176" fontId="5" fillId="18" borderId="0" applyNumberFormat="0" applyBorder="0" applyAlignment="0" applyProtection="0"/>
    <xf numFmtId="176" fontId="5" fillId="11" borderId="0" applyNumberFormat="0" applyBorder="0" applyAlignment="0" applyProtection="0"/>
    <xf numFmtId="176" fontId="5" fillId="12" borderId="0" applyNumberFormat="0" applyBorder="0" applyAlignment="0" applyProtection="0"/>
    <xf numFmtId="176" fontId="5" fillId="19" borderId="0" applyNumberFormat="0" applyBorder="0" applyAlignment="0" applyProtection="0"/>
    <xf numFmtId="176" fontId="16" fillId="4" borderId="0" applyNumberFormat="0" applyBorder="0" applyAlignment="0" applyProtection="0"/>
    <xf numFmtId="42" fontId="0" fillId="0" borderId="0" applyFont="0" applyFill="0" applyBorder="0" applyAlignment="0" applyProtection="0"/>
    <xf numFmtId="176" fontId="0" fillId="20" borderId="5" applyNumberFormat="0" applyFont="0" applyAlignment="0" applyProtection="0"/>
    <xf numFmtId="176" fontId="3" fillId="5" borderId="0" applyNumberFormat="0" applyBorder="0" applyAlignment="0" applyProtection="0"/>
    <xf numFmtId="176" fontId="2" fillId="0" borderId="6" applyNumberFormat="0" applyFill="0" applyAlignment="0" applyProtection="0"/>
    <xf numFmtId="176" fontId="13" fillId="0" borderId="7" applyNumberFormat="0" applyFill="0" applyAlignment="0" applyProtection="0"/>
    <xf numFmtId="176" fontId="4" fillId="21" borderId="0" applyNumberFormat="0" applyBorder="0" applyAlignment="0" applyProtection="0"/>
    <xf numFmtId="43" fontId="0" fillId="0" borderId="0" applyFont="0" applyFill="0" applyBorder="0" applyAlignment="0" applyProtection="0"/>
    <xf numFmtId="176" fontId="10" fillId="22" borderId="8" applyNumberFormat="0" applyAlignment="0" applyProtection="0"/>
    <xf numFmtId="176" fontId="12" fillId="23" borderId="9" applyNumberFormat="0" applyAlignment="0" applyProtection="0"/>
    <xf numFmtId="176" fontId="19" fillId="0" borderId="0" applyNumberFormat="0" applyFill="0" applyBorder="0" applyAlignment="0" applyProtection="0"/>
    <xf numFmtId="176" fontId="11" fillId="22" borderId="1" applyNumberFormat="0" applyAlignment="0" applyProtection="0"/>
    <xf numFmtId="176" fontId="17" fillId="0" borderId="0" applyNumberFormat="0" applyFill="0" applyBorder="0" applyAlignment="0" applyProtection="0"/>
  </cellStyleXfs>
  <cellXfs count="62">
    <xf numFmtId="176" fontId="0" fillId="0" borderId="0" xfId="0" applyAlignment="1">
      <alignment/>
    </xf>
    <xf numFmtId="176" fontId="0" fillId="0" borderId="0" xfId="0" applyNumberFormat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24" fillId="0" borderId="0" xfId="0" applyNumberFormat="1" applyFont="1" applyAlignment="1" applyProtection="1">
      <alignment vertical="center"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25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vertical="center"/>
      <protection locked="0"/>
    </xf>
    <xf numFmtId="176" fontId="26" fillId="0" borderId="0" xfId="0" applyNumberFormat="1" applyFont="1" applyAlignment="1" applyProtection="1">
      <alignment vertical="center"/>
      <protection locked="0"/>
    </xf>
    <xf numFmtId="176" fontId="22" fillId="0" borderId="0" xfId="0" applyNumberFormat="1" applyFont="1" applyAlignment="1">
      <alignment horizontal="center" vertical="center" wrapText="1"/>
    </xf>
    <xf numFmtId="176" fontId="24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10" xfId="0" applyNumberFormat="1" applyFont="1" applyBorder="1" applyAlignment="1" applyProtection="1">
      <alignment horizontal="center" vertical="center"/>
      <protection locked="0"/>
    </xf>
    <xf numFmtId="176" fontId="23" fillId="0" borderId="10" xfId="0" applyNumberFormat="1" applyFont="1" applyBorder="1" applyAlignment="1" applyProtection="1">
      <alignment horizontal="center" vertical="center" wrapText="1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176" fontId="23" fillId="0" borderId="10" xfId="0" applyNumberFormat="1" applyFont="1" applyBorder="1" applyAlignment="1" applyProtection="1">
      <alignment horizontal="right" vertical="center"/>
      <protection locked="0"/>
    </xf>
    <xf numFmtId="176" fontId="23" fillId="0" borderId="10" xfId="0" applyNumberFormat="1" applyFont="1" applyBorder="1" applyAlignment="1">
      <alignment vertical="center" wrapText="1"/>
    </xf>
    <xf numFmtId="176" fontId="25" fillId="0" borderId="0" xfId="0" applyNumberFormat="1" applyFont="1" applyAlignment="1" applyProtection="1">
      <alignment vertical="center"/>
      <protection locked="0"/>
    </xf>
    <xf numFmtId="176" fontId="23" fillId="0" borderId="1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 horizontal="right" vertical="center"/>
      <protection locked="0"/>
    </xf>
    <xf numFmtId="176" fontId="21" fillId="0" borderId="10" xfId="0" applyNumberFormat="1" applyFont="1" applyBorder="1" applyAlignment="1">
      <alignment vertical="center" wrapText="1"/>
    </xf>
    <xf numFmtId="176" fontId="21" fillId="0" borderId="10" xfId="0" applyNumberFormat="1" applyFont="1" applyBorder="1" applyAlignment="1" applyProtection="1">
      <alignment vertical="center" wrapText="1"/>
      <protection locked="0"/>
    </xf>
    <xf numFmtId="176" fontId="21" fillId="0" borderId="10" xfId="0" applyNumberFormat="1" applyFont="1" applyFill="1" applyBorder="1" applyAlignment="1">
      <alignment horizontal="right" vertical="center"/>
    </xf>
    <xf numFmtId="176" fontId="21" fillId="0" borderId="10" xfId="0" applyNumberFormat="1" applyFont="1" applyBorder="1" applyAlignment="1" applyProtection="1">
      <alignment horizontal="left" vertical="center" wrapText="1"/>
      <protection locked="0"/>
    </xf>
    <xf numFmtId="176" fontId="21" fillId="0" borderId="10" xfId="0" applyFont="1" applyFill="1" applyBorder="1" applyAlignment="1">
      <alignment vertical="center" wrapText="1"/>
    </xf>
    <xf numFmtId="177" fontId="21" fillId="0" borderId="10" xfId="0" applyNumberFormat="1" applyFont="1" applyBorder="1" applyAlignment="1" applyProtection="1">
      <alignment vertical="center"/>
      <protection locked="0"/>
    </xf>
    <xf numFmtId="176" fontId="23" fillId="0" borderId="10" xfId="0" applyNumberFormat="1" applyFont="1" applyBorder="1" applyAlignment="1" applyProtection="1">
      <alignment horizontal="right" vertical="center"/>
      <protection/>
    </xf>
    <xf numFmtId="176" fontId="23" fillId="0" borderId="10" xfId="0" applyNumberFormat="1" applyFont="1" applyBorder="1" applyAlignment="1" applyProtection="1">
      <alignment vertical="center" wrapText="1"/>
      <protection locked="0"/>
    </xf>
    <xf numFmtId="176" fontId="23" fillId="0" borderId="10" xfId="0" applyNumberFormat="1" applyFont="1" applyFill="1" applyBorder="1" applyAlignment="1">
      <alignment horizontal="right" vertical="center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0" fillId="0" borderId="0" xfId="0" applyFont="1" applyFill="1" applyAlignment="1">
      <alignment/>
    </xf>
    <xf numFmtId="176" fontId="21" fillId="0" borderId="0" xfId="0" applyFont="1" applyFill="1" applyAlignment="1">
      <alignment/>
    </xf>
    <xf numFmtId="176" fontId="20" fillId="0" borderId="0" xfId="0" applyFont="1" applyFill="1" applyAlignment="1">
      <alignment vertical="center"/>
    </xf>
    <xf numFmtId="176" fontId="21" fillId="0" borderId="0" xfId="0" applyFont="1" applyFill="1" applyAlignment="1">
      <alignment horizontal="right" vertical="center"/>
    </xf>
    <xf numFmtId="176" fontId="23" fillId="0" borderId="11" xfId="0" applyFont="1" applyFill="1" applyBorder="1" applyAlignment="1">
      <alignment horizontal="center" vertical="center"/>
    </xf>
    <xf numFmtId="176" fontId="23" fillId="0" borderId="10" xfId="0" applyFont="1" applyFill="1" applyBorder="1" applyAlignment="1">
      <alignment horizontal="center" vertical="center" wrapText="1"/>
    </xf>
    <xf numFmtId="176" fontId="23" fillId="0" borderId="12" xfId="0" applyFont="1" applyFill="1" applyBorder="1" applyAlignment="1">
      <alignment horizontal="center" vertical="center" wrapText="1"/>
    </xf>
    <xf numFmtId="177" fontId="23" fillId="0" borderId="10" xfId="0" applyNumberFormat="1" applyFont="1" applyFill="1" applyBorder="1" applyAlignment="1">
      <alignment horizontal="center" vertical="center"/>
    </xf>
    <xf numFmtId="176" fontId="23" fillId="0" borderId="10" xfId="0" applyFont="1" applyFill="1" applyBorder="1" applyAlignment="1">
      <alignment horizontal="center" vertical="center"/>
    </xf>
    <xf numFmtId="176" fontId="23" fillId="0" borderId="13" xfId="0" applyFont="1" applyFill="1" applyBorder="1" applyAlignment="1">
      <alignment horizontal="center" vertical="center" wrapText="1"/>
    </xf>
    <xf numFmtId="176" fontId="23" fillId="0" borderId="14" xfId="0" applyFont="1" applyFill="1" applyBorder="1" applyAlignment="1">
      <alignment horizontal="center" vertical="center" wrapText="1"/>
    </xf>
    <xf numFmtId="176" fontId="23" fillId="0" borderId="11" xfId="0" applyFont="1" applyFill="1" applyBorder="1" applyAlignment="1">
      <alignment horizontal="center" vertical="center" wrapText="1"/>
    </xf>
    <xf numFmtId="176" fontId="23" fillId="0" borderId="15" xfId="0" applyFont="1" applyFill="1" applyBorder="1" applyAlignment="1">
      <alignment horizontal="center" vertical="center" wrapText="1"/>
    </xf>
    <xf numFmtId="177" fontId="23" fillId="0" borderId="10" xfId="0" applyNumberFormat="1" applyFont="1" applyFill="1" applyBorder="1" applyAlignment="1">
      <alignment horizontal="right" vertical="center"/>
    </xf>
    <xf numFmtId="177" fontId="23" fillId="0" borderId="10" xfId="0" applyNumberFormat="1" applyFont="1" applyFill="1" applyBorder="1" applyAlignment="1">
      <alignment vertical="center"/>
    </xf>
    <xf numFmtId="176" fontId="23" fillId="0" borderId="10" xfId="0" applyFont="1" applyFill="1" applyBorder="1" applyAlignment="1">
      <alignment vertical="center"/>
    </xf>
    <xf numFmtId="176" fontId="21" fillId="0" borderId="10" xfId="0" applyFont="1" applyFill="1" applyBorder="1" applyAlignment="1">
      <alignment horizontal="center" vertical="center"/>
    </xf>
    <xf numFmtId="177" fontId="21" fillId="0" borderId="10" xfId="0" applyNumberFormat="1" applyFont="1" applyFill="1" applyBorder="1" applyAlignment="1">
      <alignment horizontal="right" vertical="center"/>
    </xf>
    <xf numFmtId="176" fontId="1" fillId="0" borderId="10" xfId="0" applyFont="1" applyFill="1" applyBorder="1" applyAlignment="1">
      <alignment vertical="center" wrapText="1"/>
    </xf>
    <xf numFmtId="177" fontId="1" fillId="0" borderId="10" xfId="0" applyNumberFormat="1" applyFont="1" applyFill="1" applyBorder="1" applyAlignment="1">
      <alignment vertical="center"/>
    </xf>
    <xf numFmtId="176" fontId="1" fillId="0" borderId="10" xfId="0" applyFont="1" applyFill="1" applyBorder="1" applyAlignment="1">
      <alignment vertical="center"/>
    </xf>
    <xf numFmtId="176" fontId="21" fillId="0" borderId="10" xfId="0" applyFont="1" applyFill="1" applyBorder="1" applyAlignment="1">
      <alignment vertical="center" wrapText="1"/>
    </xf>
    <xf numFmtId="176" fontId="23" fillId="0" borderId="10" xfId="0" applyFont="1" applyFill="1" applyBorder="1" applyAlignment="1">
      <alignment vertical="center" wrapText="1"/>
    </xf>
    <xf numFmtId="176" fontId="2" fillId="0" borderId="10" xfId="0" applyFont="1" applyFill="1" applyBorder="1" applyAlignment="1">
      <alignment vertical="center" wrapText="1"/>
    </xf>
    <xf numFmtId="176" fontId="21" fillId="0" borderId="10" xfId="0" applyFont="1" applyFill="1" applyBorder="1" applyAlignment="1">
      <alignment vertical="center"/>
    </xf>
    <xf numFmtId="176" fontId="21" fillId="0" borderId="10" xfId="0" applyFont="1" applyFill="1" applyBorder="1" applyAlignment="1">
      <alignment vertical="center"/>
    </xf>
    <xf numFmtId="176" fontId="21" fillId="0" borderId="16" xfId="0" applyFont="1" applyFill="1" applyBorder="1" applyAlignment="1">
      <alignment vertical="center"/>
    </xf>
    <xf numFmtId="177" fontId="21" fillId="0" borderId="16" xfId="0" applyNumberFormat="1" applyFont="1" applyFill="1" applyBorder="1" applyAlignment="1">
      <alignment horizontal="right" vertical="center"/>
    </xf>
    <xf numFmtId="176" fontId="1" fillId="0" borderId="0" xfId="0" applyFont="1" applyFill="1" applyAlignment="1">
      <alignment vertical="center"/>
    </xf>
    <xf numFmtId="176" fontId="20" fillId="0" borderId="0" xfId="0" applyFont="1" applyFill="1" applyAlignment="1">
      <alignment/>
    </xf>
  </cellXfs>
  <cellStyles count="49">
    <cellStyle name="Normal" xfId="0"/>
    <cellStyle name="Followed Hyperlink" xfId="15"/>
    <cellStyle name="Comma [0]" xfId="16"/>
    <cellStyle name="输入" xfId="17"/>
    <cellStyle name="解释性文本" xfId="18"/>
    <cellStyle name="20% - 强调文字颜色 1" xfId="19"/>
    <cellStyle name="20% - 强调文字颜色 2" xfId="20"/>
    <cellStyle name="20% - 强调文字颜色 3" xfId="21"/>
    <cellStyle name="20% - 强调文字颜色 4" xfId="22"/>
    <cellStyle name="标题 1" xfId="23"/>
    <cellStyle name="20% - 强调文字颜色 5" xfId="24"/>
    <cellStyle name="标题 2" xfId="25"/>
    <cellStyle name="20% - 强调文字颜色 6" xfId="26"/>
    <cellStyle name="标题 3" xfId="27"/>
    <cellStyle name="标题 4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标题" xfId="35"/>
    <cellStyle name="Currency" xfId="36"/>
    <cellStyle name="40% - 强调文字颜色 1" xfId="37"/>
    <cellStyle name="Percent" xfId="38"/>
    <cellStyle name="40% - 强调文字颜色 2" xfId="39"/>
    <cellStyle name="40% - 强调文字颜色 3" xfId="40"/>
    <cellStyle name="40% - 强调文字颜色 4" xfId="41"/>
    <cellStyle name="40% - 强调文字颜色 5" xfId="42"/>
    <cellStyle name="强调文字颜色 1" xfId="43"/>
    <cellStyle name="40% - 强调文字颜色 6" xfId="44"/>
    <cellStyle name="强调文字颜色 2" xfId="45"/>
    <cellStyle name="强调文字颜色 3" xfId="46"/>
    <cellStyle name="强调文字颜色 4" xfId="47"/>
    <cellStyle name="强调文字颜色 5" xfId="48"/>
    <cellStyle name="强调文字颜色 6" xfId="49"/>
    <cellStyle name="差" xfId="50"/>
    <cellStyle name="Currency [0]" xfId="51"/>
    <cellStyle name="注释" xfId="52"/>
    <cellStyle name="好" xfId="53"/>
    <cellStyle name="汇总" xfId="54"/>
    <cellStyle name="链接单元格" xfId="55"/>
    <cellStyle name="适中" xfId="56"/>
    <cellStyle name="Comma" xfId="57"/>
    <cellStyle name="输出" xfId="58"/>
    <cellStyle name="检查单元格" xfId="59"/>
    <cellStyle name="警告文本" xfId="60"/>
    <cellStyle name="计算" xfId="61"/>
    <cellStyle name="Hyperlink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="115" zoomScaleNormal="115" workbookViewId="0" topLeftCell="A1">
      <selection activeCell="A14" sqref="A14"/>
    </sheetView>
  </sheetViews>
  <sheetFormatPr defaultColWidth="9.00390625" defaultRowHeight="14.25"/>
  <cols>
    <col min="1" max="1" width="22.375" style="1" customWidth="1"/>
    <col min="2" max="2" width="8.625" style="1" customWidth="1"/>
    <col min="3" max="3" width="7.625" style="1" customWidth="1"/>
    <col min="4" max="4" width="8.50390625" style="1" customWidth="1"/>
    <col min="5" max="5" width="9.625" style="1" customWidth="1"/>
    <col min="6" max="6" width="21.25390625" style="1" customWidth="1"/>
    <col min="7" max="7" width="8.625" style="1" customWidth="1"/>
    <col min="8" max="8" width="7.50390625" style="1" customWidth="1"/>
    <col min="9" max="9" width="8.50390625" style="1" customWidth="1"/>
    <col min="10" max="10" width="25.875" style="1" customWidth="1"/>
    <col min="11" max="11" width="9.00390625" style="1" customWidth="1"/>
    <col min="12" max="16384" width="9.00390625" style="2" customWidth="1"/>
  </cols>
  <sheetData>
    <row r="1" spans="1:2" ht="20.25">
      <c r="A1" s="6" t="s">
        <v>0</v>
      </c>
      <c r="B1" s="7"/>
    </row>
    <row r="2" spans="1:11" s="3" customFormat="1" ht="21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9"/>
    </row>
    <row r="3" spans="1:10" ht="16.5" customHeight="1">
      <c r="A3" s="10"/>
      <c r="B3" s="9"/>
      <c r="H3" s="11" t="s">
        <v>2</v>
      </c>
      <c r="I3" s="11"/>
      <c r="J3" s="11"/>
    </row>
    <row r="4" spans="1:10" ht="14.25">
      <c r="A4" s="12" t="s">
        <v>3</v>
      </c>
      <c r="B4" s="12"/>
      <c r="C4" s="12"/>
      <c r="D4" s="12"/>
      <c r="E4" s="12"/>
      <c r="F4" s="12" t="s">
        <v>4</v>
      </c>
      <c r="G4" s="12"/>
      <c r="H4" s="12"/>
      <c r="I4" s="12"/>
      <c r="J4" s="12"/>
    </row>
    <row r="5" spans="1:11" s="4" customFormat="1" ht="27">
      <c r="A5" s="12" t="s">
        <v>5</v>
      </c>
      <c r="B5" s="13" t="s">
        <v>6</v>
      </c>
      <c r="C5" s="12" t="s">
        <v>7</v>
      </c>
      <c r="D5" s="13" t="s">
        <v>8</v>
      </c>
      <c r="E5" s="13" t="s">
        <v>9</v>
      </c>
      <c r="F5" s="13" t="s">
        <v>5</v>
      </c>
      <c r="G5" s="13" t="s">
        <v>6</v>
      </c>
      <c r="H5" s="12" t="s">
        <v>7</v>
      </c>
      <c r="I5" s="13" t="s">
        <v>8</v>
      </c>
      <c r="J5" s="12" t="s">
        <v>9</v>
      </c>
      <c r="K5" s="14"/>
    </row>
    <row r="6" spans="1:11" s="5" customFormat="1" ht="18" customHeight="1">
      <c r="A6" s="12" t="s">
        <v>10</v>
      </c>
      <c r="B6" s="15">
        <f>B7+B21</f>
        <v>385081</v>
      </c>
      <c r="C6" s="15">
        <f>C7+C21</f>
        <v>200000</v>
      </c>
      <c r="D6" s="15">
        <f>B6+C6</f>
        <v>585081</v>
      </c>
      <c r="E6" s="16"/>
      <c r="F6" s="13" t="s">
        <v>10</v>
      </c>
      <c r="G6" s="15">
        <f>G7+G21</f>
        <v>385081</v>
      </c>
      <c r="H6" s="15">
        <f>H7+H21</f>
        <v>200000</v>
      </c>
      <c r="I6" s="15">
        <f>G6+H6</f>
        <v>585081</v>
      </c>
      <c r="J6" s="16"/>
      <c r="K6" s="17"/>
    </row>
    <row r="7" spans="1:11" s="5" customFormat="1" ht="18" customHeight="1">
      <c r="A7" s="12" t="s">
        <v>11</v>
      </c>
      <c r="B7" s="15">
        <v>364581</v>
      </c>
      <c r="C7" s="15">
        <f>C8</f>
        <v>110000</v>
      </c>
      <c r="D7" s="15">
        <f>B7+C7</f>
        <v>474581</v>
      </c>
      <c r="E7" s="15"/>
      <c r="F7" s="13" t="s">
        <v>12</v>
      </c>
      <c r="G7" s="15">
        <v>364581</v>
      </c>
      <c r="H7" s="15">
        <f>H8+H19</f>
        <v>110000</v>
      </c>
      <c r="I7" s="15">
        <f>G7+H7</f>
        <v>474581</v>
      </c>
      <c r="J7" s="18"/>
      <c r="K7" s="17"/>
    </row>
    <row r="8" spans="1:11" s="4" customFormat="1" ht="22.5" customHeight="1">
      <c r="A8" s="19" t="s">
        <v>13</v>
      </c>
      <c r="B8" s="20"/>
      <c r="C8" s="21">
        <v>110000</v>
      </c>
      <c r="D8" s="21">
        <f>B8+C8</f>
        <v>110000</v>
      </c>
      <c r="E8" s="22"/>
      <c r="F8" s="23" t="s">
        <v>14</v>
      </c>
      <c r="G8" s="21">
        <v>348789</v>
      </c>
      <c r="H8" s="24">
        <f>SUM(H9:H18)</f>
        <v>55300</v>
      </c>
      <c r="I8" s="24">
        <f>G8+H8</f>
        <v>404089</v>
      </c>
      <c r="J8" s="20"/>
      <c r="K8" s="14"/>
    </row>
    <row r="9" spans="1:11" s="4" customFormat="1" ht="22.5" customHeight="1">
      <c r="A9" s="25"/>
      <c r="B9" s="21"/>
      <c r="C9" s="21"/>
      <c r="D9" s="21"/>
      <c r="E9" s="22"/>
      <c r="F9" s="23" t="s">
        <v>15</v>
      </c>
      <c r="G9" s="20"/>
      <c r="H9" s="24">
        <v>800</v>
      </c>
      <c r="I9" s="24">
        <v>800</v>
      </c>
      <c r="J9" s="23" t="s">
        <v>16</v>
      </c>
      <c r="K9" s="14"/>
    </row>
    <row r="10" spans="1:11" s="4" customFormat="1" ht="54">
      <c r="A10" s="25"/>
      <c r="B10" s="21"/>
      <c r="C10" s="21"/>
      <c r="D10" s="21"/>
      <c r="E10" s="22"/>
      <c r="F10" s="23" t="s">
        <v>17</v>
      </c>
      <c r="G10" s="20"/>
      <c r="H10" s="24">
        <v>1900</v>
      </c>
      <c r="I10" s="24">
        <v>1900</v>
      </c>
      <c r="J10" s="23" t="s">
        <v>18</v>
      </c>
      <c r="K10" s="14"/>
    </row>
    <row r="11" spans="1:11" s="4" customFormat="1" ht="27.75" customHeight="1">
      <c r="A11" s="25"/>
      <c r="B11" s="21"/>
      <c r="C11" s="21"/>
      <c r="D11" s="21"/>
      <c r="E11" s="22"/>
      <c r="F11" s="23" t="s">
        <v>19</v>
      </c>
      <c r="G11" s="20">
        <v>2041</v>
      </c>
      <c r="H11" s="24">
        <v>1500</v>
      </c>
      <c r="I11" s="24">
        <f>H11+G11</f>
        <v>3541</v>
      </c>
      <c r="J11" s="23" t="s">
        <v>20</v>
      </c>
      <c r="K11" s="14"/>
    </row>
    <row r="12" spans="1:11" s="4" customFormat="1" ht="27" customHeight="1">
      <c r="A12" s="25"/>
      <c r="B12" s="21"/>
      <c r="C12" s="21"/>
      <c r="D12" s="21"/>
      <c r="E12" s="22"/>
      <c r="F12" s="23" t="s">
        <v>21</v>
      </c>
      <c r="G12" s="20">
        <v>175</v>
      </c>
      <c r="H12" s="24">
        <v>1000</v>
      </c>
      <c r="I12" s="24">
        <v>1175</v>
      </c>
      <c r="J12" s="23" t="s">
        <v>22</v>
      </c>
      <c r="K12" s="14"/>
    </row>
    <row r="13" spans="1:11" s="4" customFormat="1" ht="30.75" customHeight="1">
      <c r="A13" s="25"/>
      <c r="B13" s="21"/>
      <c r="C13" s="21"/>
      <c r="D13" s="21"/>
      <c r="E13" s="22"/>
      <c r="F13" s="23" t="s">
        <v>23</v>
      </c>
      <c r="G13" s="20"/>
      <c r="H13" s="24">
        <v>10000</v>
      </c>
      <c r="I13" s="24">
        <v>10000</v>
      </c>
      <c r="J13" s="23" t="s">
        <v>24</v>
      </c>
      <c r="K13" s="14"/>
    </row>
    <row r="14" spans="1:11" s="4" customFormat="1" ht="189">
      <c r="A14" s="25"/>
      <c r="B14" s="21"/>
      <c r="C14" s="21"/>
      <c r="D14" s="21"/>
      <c r="E14" s="22"/>
      <c r="F14" s="23" t="s">
        <v>25</v>
      </c>
      <c r="G14" s="20">
        <v>26126</v>
      </c>
      <c r="H14" s="24">
        <v>28100</v>
      </c>
      <c r="I14" s="24">
        <f>H14+G14</f>
        <v>54226</v>
      </c>
      <c r="J14" s="23" t="s">
        <v>26</v>
      </c>
      <c r="K14" s="14"/>
    </row>
    <row r="15" spans="1:11" s="4" customFormat="1" ht="30" customHeight="1">
      <c r="A15" s="25"/>
      <c r="B15" s="21"/>
      <c r="C15" s="21"/>
      <c r="D15" s="21"/>
      <c r="E15" s="22"/>
      <c r="F15" s="23" t="s">
        <v>27</v>
      </c>
      <c r="G15" s="20">
        <v>5640</v>
      </c>
      <c r="H15" s="24">
        <v>1000</v>
      </c>
      <c r="I15" s="24">
        <f>H15+G15</f>
        <v>6640</v>
      </c>
      <c r="J15" s="23" t="s">
        <v>28</v>
      </c>
      <c r="K15" s="14"/>
    </row>
    <row r="16" spans="1:11" s="4" customFormat="1" ht="28.5" customHeight="1">
      <c r="A16" s="25"/>
      <c r="B16" s="21"/>
      <c r="C16" s="21"/>
      <c r="D16" s="21"/>
      <c r="E16" s="22"/>
      <c r="F16" s="23" t="s">
        <v>29</v>
      </c>
      <c r="G16" s="20">
        <v>13</v>
      </c>
      <c r="H16" s="24">
        <v>1200</v>
      </c>
      <c r="I16" s="24">
        <f>H16+G16</f>
        <v>1213</v>
      </c>
      <c r="J16" s="23" t="s">
        <v>30</v>
      </c>
      <c r="K16" s="14"/>
    </row>
    <row r="17" spans="1:11" s="4" customFormat="1" ht="40.5">
      <c r="A17" s="25"/>
      <c r="B17" s="21"/>
      <c r="C17" s="21"/>
      <c r="D17" s="21"/>
      <c r="E17" s="22"/>
      <c r="F17" s="26" t="s">
        <v>31</v>
      </c>
      <c r="G17" s="20"/>
      <c r="H17" s="24">
        <v>7800</v>
      </c>
      <c r="I17" s="24"/>
      <c r="J17" s="23" t="s">
        <v>32</v>
      </c>
      <c r="K17" s="14"/>
    </row>
    <row r="18" spans="1:11" s="4" customFormat="1" ht="30.75" customHeight="1">
      <c r="A18" s="25"/>
      <c r="B18" s="21"/>
      <c r="C18" s="21"/>
      <c r="D18" s="21"/>
      <c r="E18" s="22"/>
      <c r="F18" s="26" t="s">
        <v>33</v>
      </c>
      <c r="G18" s="27">
        <v>1</v>
      </c>
      <c r="H18" s="24">
        <v>2000</v>
      </c>
      <c r="I18" s="27">
        <v>2001</v>
      </c>
      <c r="J18" s="23" t="s">
        <v>34</v>
      </c>
      <c r="K18" s="14"/>
    </row>
    <row r="19" spans="1:11" s="4" customFormat="1" ht="22.5" customHeight="1">
      <c r="A19" s="19"/>
      <c r="B19" s="19"/>
      <c r="C19" s="21"/>
      <c r="D19" s="21">
        <f>B19+C19</f>
        <v>0</v>
      </c>
      <c r="E19" s="21"/>
      <c r="F19" s="23" t="s">
        <v>35</v>
      </c>
      <c r="G19" s="20"/>
      <c r="H19" s="24">
        <f>H20</f>
        <v>54700</v>
      </c>
      <c r="I19" s="24">
        <f>G19+H19</f>
        <v>54700</v>
      </c>
      <c r="J19" s="23"/>
      <c r="K19" s="14"/>
    </row>
    <row r="20" spans="1:11" s="4" customFormat="1" ht="24" customHeight="1">
      <c r="A20" s="19"/>
      <c r="B20" s="19"/>
      <c r="C20" s="21"/>
      <c r="D20" s="21">
        <f>B20+C20</f>
        <v>0</v>
      </c>
      <c r="E20" s="21"/>
      <c r="F20" s="25" t="s">
        <v>36</v>
      </c>
      <c r="G20" s="19"/>
      <c r="H20" s="24">
        <v>54700</v>
      </c>
      <c r="I20" s="24">
        <v>54700</v>
      </c>
      <c r="J20" s="23"/>
      <c r="K20" s="14"/>
    </row>
    <row r="21" spans="1:11" s="5" customFormat="1" ht="27">
      <c r="A21" s="12" t="s">
        <v>37</v>
      </c>
      <c r="B21" s="28">
        <v>20500</v>
      </c>
      <c r="C21" s="15">
        <f>C22</f>
        <v>90000</v>
      </c>
      <c r="D21" s="15">
        <f>B21+C21</f>
        <v>110500</v>
      </c>
      <c r="E21" s="15"/>
      <c r="F21" s="29" t="s">
        <v>38</v>
      </c>
      <c r="G21" s="30">
        <v>20500</v>
      </c>
      <c r="H21" s="30">
        <f>H22+H24</f>
        <v>90000</v>
      </c>
      <c r="I21" s="15">
        <f>G21+H21</f>
        <v>110500</v>
      </c>
      <c r="J21" s="18"/>
      <c r="K21" s="17"/>
    </row>
    <row r="22" spans="1:11" s="4" customFormat="1" ht="27" customHeight="1">
      <c r="A22" s="19" t="s">
        <v>39</v>
      </c>
      <c r="B22" s="20"/>
      <c r="C22" s="21">
        <v>90000</v>
      </c>
      <c r="D22" s="24">
        <f>B22+C22</f>
        <v>90000</v>
      </c>
      <c r="E22" s="22"/>
      <c r="F22" s="27" t="s">
        <v>14</v>
      </c>
      <c r="G22" s="27">
        <v>20500</v>
      </c>
      <c r="H22" s="27">
        <f>H23</f>
        <v>60200</v>
      </c>
      <c r="I22" s="27">
        <f>G22+H22</f>
        <v>80700</v>
      </c>
      <c r="J22" s="27"/>
      <c r="K22" s="14"/>
    </row>
    <row r="23" spans="1:10" ht="81">
      <c r="A23" s="31"/>
      <c r="B23" s="31"/>
      <c r="C23" s="31"/>
      <c r="D23" s="31"/>
      <c r="E23" s="31"/>
      <c r="F23" s="22" t="s">
        <v>40</v>
      </c>
      <c r="G23" s="22">
        <v>14200</v>
      </c>
      <c r="H23" s="22">
        <v>60200</v>
      </c>
      <c r="I23" s="22">
        <f>H23+G23</f>
        <v>74400</v>
      </c>
      <c r="J23" s="22" t="s">
        <v>41</v>
      </c>
    </row>
    <row r="24" spans="1:10" ht="30" customHeight="1">
      <c r="A24" s="31"/>
      <c r="B24" s="31"/>
      <c r="C24" s="31"/>
      <c r="D24" s="31"/>
      <c r="E24" s="31"/>
      <c r="F24" s="25" t="s">
        <v>42</v>
      </c>
      <c r="G24" s="19"/>
      <c r="H24" s="24">
        <v>29800</v>
      </c>
      <c r="I24" s="24">
        <f>G24+H24</f>
        <v>29800</v>
      </c>
      <c r="J24" s="22"/>
    </row>
  </sheetData>
  <mergeCells count="4">
    <mergeCell ref="A2:J2"/>
    <mergeCell ref="H3:J3"/>
    <mergeCell ref="A4:E4"/>
    <mergeCell ref="F4:J4"/>
  </mergeCells>
  <printOptions horizontalCentered="1"/>
  <pageMargins left="0.7097222222222223" right="0.7097222222222223" top="0.75" bottom="0.75" header="0.5097222222222222" footer="0.5097222222222222"/>
  <pageSetup errors="NA" firstPageNumber="1" useFirstPageNumber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workbookViewId="0" topLeftCell="A1">
      <selection activeCell="A2" sqref="A2:K2"/>
    </sheetView>
  </sheetViews>
  <sheetFormatPr defaultColWidth="9.00390625" defaultRowHeight="14.25"/>
  <cols>
    <col min="1" max="1" width="10.50390625" style="32" customWidth="1"/>
    <col min="2" max="2" width="9.75390625" style="32" customWidth="1"/>
    <col min="3" max="3" width="10.25390625" style="32" customWidth="1"/>
    <col min="4" max="4" width="8.625" style="32" customWidth="1"/>
    <col min="5" max="6" width="9.50390625" style="32" customWidth="1"/>
    <col min="7" max="7" width="9.125" style="32" customWidth="1"/>
    <col min="8" max="10" width="11.125" style="32" customWidth="1"/>
    <col min="11" max="11" width="25.125" style="32" customWidth="1"/>
  </cols>
  <sheetData>
    <row r="1" ht="14.25">
      <c r="A1" s="33" t="s">
        <v>43</v>
      </c>
    </row>
    <row r="2" spans="1:11" ht="33" customHeight="1">
      <c r="A2" s="8" t="s">
        <v>44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4.25">
      <c r="A3" s="34"/>
      <c r="B3" s="34"/>
      <c r="C3" s="34"/>
      <c r="D3" s="34"/>
      <c r="E3" s="34"/>
      <c r="F3" s="34"/>
      <c r="G3" s="34"/>
      <c r="H3" s="34"/>
      <c r="I3" s="34"/>
      <c r="J3" s="34"/>
      <c r="K3" s="35" t="s">
        <v>2</v>
      </c>
    </row>
    <row r="4" spans="1:11" ht="14.25">
      <c r="A4" s="36" t="s">
        <v>45</v>
      </c>
      <c r="B4" s="37" t="s">
        <v>46</v>
      </c>
      <c r="C4" s="37"/>
      <c r="D4" s="37"/>
      <c r="E4" s="37" t="s">
        <v>47</v>
      </c>
      <c r="F4" s="37"/>
      <c r="G4" s="37"/>
      <c r="H4" s="38" t="s">
        <v>48</v>
      </c>
      <c r="I4" s="38"/>
      <c r="J4" s="38"/>
      <c r="K4" s="39" t="s">
        <v>49</v>
      </c>
    </row>
    <row r="5" spans="1:11" ht="14.25">
      <c r="A5" s="40"/>
      <c r="B5" s="41" t="s">
        <v>10</v>
      </c>
      <c r="C5" s="41" t="s">
        <v>50</v>
      </c>
      <c r="D5" s="41" t="s">
        <v>51</v>
      </c>
      <c r="E5" s="42" t="s">
        <v>10</v>
      </c>
      <c r="F5" s="41" t="s">
        <v>52</v>
      </c>
      <c r="G5" s="41" t="s">
        <v>53</v>
      </c>
      <c r="H5" s="37" t="s">
        <v>10</v>
      </c>
      <c r="I5" s="37" t="s">
        <v>50</v>
      </c>
      <c r="J5" s="43" t="s">
        <v>51</v>
      </c>
      <c r="K5" s="39"/>
    </row>
    <row r="6" spans="1:11" ht="14.25">
      <c r="A6" s="40"/>
      <c r="B6" s="37"/>
      <c r="C6" s="37"/>
      <c r="D6" s="37"/>
      <c r="E6" s="44"/>
      <c r="F6" s="37"/>
      <c r="G6" s="37"/>
      <c r="H6" s="37"/>
      <c r="I6" s="37"/>
      <c r="J6" s="43"/>
      <c r="K6" s="39"/>
    </row>
    <row r="7" spans="1:11" ht="14.25">
      <c r="A7" s="37" t="s">
        <v>54</v>
      </c>
      <c r="B7" s="45">
        <f>B8+B9</f>
        <v>1751000</v>
      </c>
      <c r="C7" s="45">
        <f>C8+C9</f>
        <v>1665500</v>
      </c>
      <c r="D7" s="45">
        <f>D8+D9</f>
        <v>85500</v>
      </c>
      <c r="E7" s="46">
        <v>200000</v>
      </c>
      <c r="F7" s="46">
        <v>110000</v>
      </c>
      <c r="G7" s="46">
        <v>90000</v>
      </c>
      <c r="H7" s="45">
        <f>H8+H9</f>
        <v>1951000</v>
      </c>
      <c r="I7" s="45">
        <f>I8+I9</f>
        <v>1776000</v>
      </c>
      <c r="J7" s="45">
        <f>J8+J9</f>
        <v>175000</v>
      </c>
      <c r="K7" s="47"/>
    </row>
    <row r="8" spans="1:11" ht="67.5">
      <c r="A8" s="48" t="s">
        <v>55</v>
      </c>
      <c r="B8" s="49">
        <f>C8+D8</f>
        <v>479900</v>
      </c>
      <c r="C8" s="49">
        <f>2000+405600</f>
        <v>407600</v>
      </c>
      <c r="D8" s="49">
        <v>72300</v>
      </c>
      <c r="E8" s="50">
        <v>115500</v>
      </c>
      <c r="F8" s="51">
        <v>55300</v>
      </c>
      <c r="G8" s="52">
        <v>60200</v>
      </c>
      <c r="H8" s="49">
        <f>I8+J8</f>
        <v>593400</v>
      </c>
      <c r="I8" s="49">
        <f>C8+F8-2000+500</f>
        <v>461400</v>
      </c>
      <c r="J8" s="49">
        <f>D8+G8-500</f>
        <v>132000</v>
      </c>
      <c r="K8" s="53" t="s">
        <v>56</v>
      </c>
    </row>
    <row r="9" spans="1:11" ht="27">
      <c r="A9" s="54" t="s">
        <v>57</v>
      </c>
      <c r="B9" s="45">
        <f>SUM(B10:B22)</f>
        <v>1271100</v>
      </c>
      <c r="C9" s="45">
        <f>SUM(C10:C22)</f>
        <v>1257900</v>
      </c>
      <c r="D9" s="45">
        <f>SUM(D10:D22)</f>
        <v>13200</v>
      </c>
      <c r="E9" s="55">
        <v>84500</v>
      </c>
      <c r="F9" s="45">
        <v>54700</v>
      </c>
      <c r="G9" s="45">
        <v>29800</v>
      </c>
      <c r="H9" s="45">
        <f>SUM(H10:H22)</f>
        <v>1357600</v>
      </c>
      <c r="I9" s="45">
        <f>SUM(I10:I22)</f>
        <v>1314600</v>
      </c>
      <c r="J9" s="45">
        <f>SUM(J10:J22)</f>
        <v>43000</v>
      </c>
      <c r="K9" s="47"/>
    </row>
    <row r="10" spans="1:11" ht="40.5">
      <c r="A10" s="56" t="s">
        <v>58</v>
      </c>
      <c r="B10" s="49">
        <f>C10+D10</f>
        <v>16000</v>
      </c>
      <c r="C10" s="49">
        <f>-2000+14500</f>
        <v>12500</v>
      </c>
      <c r="D10" s="49">
        <v>3500</v>
      </c>
      <c r="E10" s="50">
        <v>7600</v>
      </c>
      <c r="F10" s="51">
        <v>4300</v>
      </c>
      <c r="G10" s="51">
        <v>3300</v>
      </c>
      <c r="H10" s="49">
        <f>I10+J10</f>
        <v>25600</v>
      </c>
      <c r="I10" s="49">
        <f>C10+F10+2000</f>
        <v>18800</v>
      </c>
      <c r="J10" s="49">
        <f>D10+G10</f>
        <v>6800</v>
      </c>
      <c r="K10" s="53" t="s">
        <v>59</v>
      </c>
    </row>
    <row r="11" spans="1:11" ht="14.25">
      <c r="A11" s="56" t="s">
        <v>60</v>
      </c>
      <c r="B11" s="49">
        <f>C11+D11</f>
        <v>18400</v>
      </c>
      <c r="C11" s="49">
        <v>18400</v>
      </c>
      <c r="D11" s="49">
        <v>0</v>
      </c>
      <c r="E11" s="50">
        <v>3600</v>
      </c>
      <c r="F11" s="51">
        <v>2000</v>
      </c>
      <c r="G11" s="51">
        <v>1600</v>
      </c>
      <c r="H11" s="49">
        <f>I11+J11</f>
        <v>22000</v>
      </c>
      <c r="I11" s="49">
        <f>C11+F11</f>
        <v>20400</v>
      </c>
      <c r="J11" s="49">
        <f>D11+G11</f>
        <v>1600</v>
      </c>
      <c r="K11" s="57"/>
    </row>
    <row r="12" spans="1:11" ht="14.25">
      <c r="A12" s="56" t="s">
        <v>61</v>
      </c>
      <c r="B12" s="49">
        <f>C12+D12</f>
        <v>76200</v>
      </c>
      <c r="C12" s="49">
        <v>73500</v>
      </c>
      <c r="D12" s="49">
        <v>2700</v>
      </c>
      <c r="E12" s="50">
        <v>4000</v>
      </c>
      <c r="F12" s="51">
        <v>2200</v>
      </c>
      <c r="G12" s="51">
        <v>1800</v>
      </c>
      <c r="H12" s="49">
        <f>I12+J12</f>
        <v>80200</v>
      </c>
      <c r="I12" s="49">
        <f>C12+F12</f>
        <v>75700</v>
      </c>
      <c r="J12" s="49">
        <f>D12+G12</f>
        <v>4500</v>
      </c>
      <c r="K12" s="57"/>
    </row>
    <row r="13" spans="1:11" ht="14.25">
      <c r="A13" s="56" t="s">
        <v>62</v>
      </c>
      <c r="B13" s="49">
        <f>C13+D13</f>
        <v>61900</v>
      </c>
      <c r="C13" s="49">
        <v>61900</v>
      </c>
      <c r="D13" s="49">
        <v>0</v>
      </c>
      <c r="E13" s="50">
        <v>3000</v>
      </c>
      <c r="F13" s="51">
        <v>1600</v>
      </c>
      <c r="G13" s="51">
        <v>1400</v>
      </c>
      <c r="H13" s="49">
        <f>I13+J13</f>
        <v>64900</v>
      </c>
      <c r="I13" s="49">
        <f>C13+F13</f>
        <v>63500</v>
      </c>
      <c r="J13" s="49">
        <f>D13+G13</f>
        <v>1400</v>
      </c>
      <c r="K13" s="57"/>
    </row>
    <row r="14" spans="1:11" ht="14.25">
      <c r="A14" s="56" t="s">
        <v>63</v>
      </c>
      <c r="B14" s="49">
        <f>C14+D14</f>
        <v>272000</v>
      </c>
      <c r="C14" s="49">
        <v>272000</v>
      </c>
      <c r="D14" s="49">
        <v>0</v>
      </c>
      <c r="E14" s="50">
        <v>3100</v>
      </c>
      <c r="F14" s="51">
        <v>1700</v>
      </c>
      <c r="G14" s="51">
        <v>1400</v>
      </c>
      <c r="H14" s="49">
        <f>I14+J14</f>
        <v>275100</v>
      </c>
      <c r="I14" s="49">
        <f>C14+F14</f>
        <v>273700</v>
      </c>
      <c r="J14" s="49">
        <f>D14+G14</f>
        <v>1400</v>
      </c>
      <c r="K14" s="57"/>
    </row>
    <row r="15" spans="1:11" ht="14.25">
      <c r="A15" s="56" t="s">
        <v>64</v>
      </c>
      <c r="B15" s="49">
        <f>C15+D15</f>
        <v>390100</v>
      </c>
      <c r="C15" s="49">
        <v>385100</v>
      </c>
      <c r="D15" s="49">
        <v>5000</v>
      </c>
      <c r="E15" s="50">
        <v>8700</v>
      </c>
      <c r="F15" s="51">
        <v>4400</v>
      </c>
      <c r="G15" s="51">
        <v>4300</v>
      </c>
      <c r="H15" s="49">
        <f>I15+J15</f>
        <v>398800</v>
      </c>
      <c r="I15" s="49">
        <f>C15+F15</f>
        <v>389500</v>
      </c>
      <c r="J15" s="49">
        <f>D15+G15</f>
        <v>9300</v>
      </c>
      <c r="K15" s="57"/>
    </row>
    <row r="16" spans="1:11" ht="14.25">
      <c r="A16" s="56" t="s">
        <v>65</v>
      </c>
      <c r="B16" s="49">
        <f>C16+D16</f>
        <v>13400</v>
      </c>
      <c r="C16" s="49">
        <v>13400</v>
      </c>
      <c r="D16" s="49">
        <v>0</v>
      </c>
      <c r="E16" s="50">
        <v>3900</v>
      </c>
      <c r="F16" s="51">
        <v>2200</v>
      </c>
      <c r="G16" s="51">
        <v>1700</v>
      </c>
      <c r="H16" s="49">
        <f>I16+J16</f>
        <v>17300</v>
      </c>
      <c r="I16" s="49">
        <f>C16+F16</f>
        <v>15600</v>
      </c>
      <c r="J16" s="49">
        <f>D16+G16</f>
        <v>1700</v>
      </c>
      <c r="K16" s="57"/>
    </row>
    <row r="17" spans="1:11" ht="14.25">
      <c r="A17" s="56" t="s">
        <v>66</v>
      </c>
      <c r="B17" s="49">
        <f>C17+D17</f>
        <v>45100</v>
      </c>
      <c r="C17" s="49">
        <v>45100</v>
      </c>
      <c r="D17" s="49">
        <v>0</v>
      </c>
      <c r="E17" s="50">
        <v>5000</v>
      </c>
      <c r="F17" s="51">
        <v>2800</v>
      </c>
      <c r="G17" s="51">
        <v>2200</v>
      </c>
      <c r="H17" s="49">
        <f>I17+J17</f>
        <v>50100</v>
      </c>
      <c r="I17" s="49">
        <f>C17+F17</f>
        <v>47900</v>
      </c>
      <c r="J17" s="49">
        <f>D17+G17</f>
        <v>2200</v>
      </c>
      <c r="K17" s="57"/>
    </row>
    <row r="18" spans="1:11" ht="14.25">
      <c r="A18" s="58" t="s">
        <v>67</v>
      </c>
      <c r="B18" s="49">
        <f>C18+D18</f>
        <v>23400</v>
      </c>
      <c r="C18" s="59">
        <v>23400</v>
      </c>
      <c r="D18" s="59">
        <v>0</v>
      </c>
      <c r="E18" s="50">
        <v>3900</v>
      </c>
      <c r="F18" s="51">
        <v>2200</v>
      </c>
      <c r="G18" s="51">
        <v>1700</v>
      </c>
      <c r="H18" s="49">
        <f>I18+J18</f>
        <v>27300</v>
      </c>
      <c r="I18" s="49">
        <f>C18+F18</f>
        <v>25600</v>
      </c>
      <c r="J18" s="49">
        <f>D18+G18</f>
        <v>1700</v>
      </c>
      <c r="K18" s="57"/>
    </row>
    <row r="19" spans="1:11" ht="14.25">
      <c r="A19" s="56" t="s">
        <v>68</v>
      </c>
      <c r="B19" s="49">
        <f>C19+D19</f>
        <v>39000</v>
      </c>
      <c r="C19" s="49">
        <v>39000</v>
      </c>
      <c r="D19" s="49">
        <v>0</v>
      </c>
      <c r="E19" s="50">
        <v>6000</v>
      </c>
      <c r="F19" s="51">
        <v>3400</v>
      </c>
      <c r="G19" s="51">
        <v>2600</v>
      </c>
      <c r="H19" s="49">
        <f>I19+J19</f>
        <v>45000</v>
      </c>
      <c r="I19" s="49">
        <f>C19+F19</f>
        <v>42400</v>
      </c>
      <c r="J19" s="49">
        <f>D19+G19</f>
        <v>2600</v>
      </c>
      <c r="K19" s="57"/>
    </row>
    <row r="20" spans="1:11" ht="14.25">
      <c r="A20" s="56" t="s">
        <v>69</v>
      </c>
      <c r="B20" s="49">
        <f>C20+D20</f>
        <v>44500</v>
      </c>
      <c r="C20" s="49">
        <v>44500</v>
      </c>
      <c r="D20" s="49">
        <v>0</v>
      </c>
      <c r="E20" s="50">
        <v>8400</v>
      </c>
      <c r="F20" s="51">
        <v>4800</v>
      </c>
      <c r="G20" s="51">
        <v>3600</v>
      </c>
      <c r="H20" s="49">
        <f>I20+J20</f>
        <v>52900</v>
      </c>
      <c r="I20" s="49">
        <f>C20+F20</f>
        <v>49300</v>
      </c>
      <c r="J20" s="49">
        <f>D20+G20</f>
        <v>3600</v>
      </c>
      <c r="K20" s="57"/>
    </row>
    <row r="21" spans="1:11" ht="14.25">
      <c r="A21" s="56" t="s">
        <v>70</v>
      </c>
      <c r="B21" s="49">
        <f>C21+D21</f>
        <v>88300</v>
      </c>
      <c r="C21" s="49">
        <v>86300</v>
      </c>
      <c r="D21" s="49">
        <v>2000</v>
      </c>
      <c r="E21" s="50">
        <v>11900</v>
      </c>
      <c r="F21" s="51">
        <v>9900</v>
      </c>
      <c r="G21" s="51">
        <v>2000</v>
      </c>
      <c r="H21" s="49">
        <f>I21+J21</f>
        <v>100200</v>
      </c>
      <c r="I21" s="49">
        <f>C21+F21</f>
        <v>96200</v>
      </c>
      <c r="J21" s="49">
        <f>D21+G21</f>
        <v>4000</v>
      </c>
      <c r="K21" s="57"/>
    </row>
    <row r="22" spans="1:11" ht="14.25">
      <c r="A22" s="56" t="s">
        <v>71</v>
      </c>
      <c r="B22" s="49">
        <f>C22+D22</f>
        <v>182800</v>
      </c>
      <c r="C22" s="49">
        <v>182800</v>
      </c>
      <c r="D22" s="49">
        <v>0</v>
      </c>
      <c r="E22" s="50">
        <v>15400</v>
      </c>
      <c r="F22" s="51">
        <v>13200</v>
      </c>
      <c r="G22" s="51">
        <v>2200</v>
      </c>
      <c r="H22" s="49">
        <f>I22+J22</f>
        <v>198200</v>
      </c>
      <c r="I22" s="49">
        <f>C22+F22</f>
        <v>196000</v>
      </c>
      <c r="J22" s="49">
        <f>D22+G22</f>
        <v>2200</v>
      </c>
      <c r="K22" s="57"/>
    </row>
    <row r="23" spans="6:10" ht="14.25">
      <c r="F23" s="60"/>
      <c r="G23" s="60"/>
      <c r="H23" s="61"/>
      <c r="I23" s="61"/>
      <c r="J23" s="61"/>
    </row>
    <row r="24" spans="6:10" ht="14.25">
      <c r="F24" s="60"/>
      <c r="G24" s="60"/>
      <c r="H24" s="61"/>
      <c r="I24" s="61"/>
      <c r="J24" s="61"/>
    </row>
    <row r="25" spans="6:10" ht="14.25">
      <c r="F25" s="60"/>
      <c r="G25" s="60"/>
      <c r="H25" s="61"/>
      <c r="I25" s="61"/>
      <c r="J25" s="61"/>
    </row>
    <row r="26" spans="6:10" ht="14.25">
      <c r="F26" s="60"/>
      <c r="G26" s="60"/>
      <c r="H26" s="61"/>
      <c r="I26" s="61"/>
      <c r="J26" s="61"/>
    </row>
    <row r="27" spans="6:7" ht="14.25">
      <c r="F27" s="60"/>
      <c r="G27" s="60"/>
    </row>
    <row r="28" spans="6:7" ht="14.25">
      <c r="F28" s="60"/>
      <c r="G28" s="60"/>
    </row>
    <row r="29" spans="6:7" ht="14.25">
      <c r="F29" s="60"/>
      <c r="G29" s="60"/>
    </row>
    <row r="30" spans="6:7" ht="14.25">
      <c r="F30" s="60"/>
      <c r="G30" s="60"/>
    </row>
    <row r="31" spans="6:7" ht="14.25">
      <c r="F31" s="60"/>
      <c r="G31" s="60"/>
    </row>
    <row r="32" spans="6:7" ht="14.25">
      <c r="F32" s="60"/>
      <c r="G32" s="60"/>
    </row>
  </sheetData>
  <mergeCells count="15">
    <mergeCell ref="A2:K2"/>
    <mergeCell ref="B4:D4"/>
    <mergeCell ref="E4:G4"/>
    <mergeCell ref="H4:J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4:K6"/>
  </mergeCells>
  <printOptions horizontalCentered="1"/>
  <pageMargins left="0.75" right="0.75" top="1" bottom="1" header="0.5097222222222222" footer="0.5097222222222222"/>
  <pageSetup errors="NA" firstPageNumber="1" useFirstPageNumber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  <TotalTime>157262748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2016-05-27T00:27:12Z</cp:lastPrinted>
  <dcterms:created xsi:type="dcterms:W3CDTF">2016-04-28T06:35:59Z</dcterms:created>
  <dcterms:modified xsi:type="dcterms:W3CDTF">2016-09-07T04:09:06Z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2052-9.1.0.4867</vt:lpwstr>
  </property>
</Properties>
</file>