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55" activeTab="1"/>
  </bookViews>
  <sheets>
    <sheet name="附件1" sheetId="1" r:id="rId1"/>
    <sheet name="附件2 (2)" sheetId="2" r:id="rId2"/>
    <sheet name="附件3" sheetId="3" r:id="rId3"/>
  </sheets>
  <definedNames>
    <definedName name="_xlnm.Print_Area" localSheetId="0">'附件1'!$A$1:$J$17</definedName>
    <definedName name="_xlnm.Print_Titles" localSheetId="0">'附件1'!$2:$5</definedName>
    <definedName name="_xlnm.Print_Area" localSheetId="2">'附件3'!$A$1:$G$18</definedName>
  </definedNames>
  <calcPr fullCalcOnLoad="1"/>
</workbook>
</file>

<file path=xl/sharedStrings.xml><?xml version="1.0" encoding="utf-8"?>
<sst xmlns="http://schemas.openxmlformats.org/spreadsheetml/2006/main" count="118" uniqueCount="93">
  <si>
    <t>附件1</t>
  </si>
  <si>
    <t>吕梁市市本级2019年预算调整方案（草案）</t>
  </si>
  <si>
    <t>单位：万元</t>
  </si>
  <si>
    <t>收  入</t>
  </si>
  <si>
    <t>支  出</t>
  </si>
  <si>
    <t>项          目</t>
  </si>
  <si>
    <t>年初
预算数</t>
  </si>
  <si>
    <t>调整数</t>
  </si>
  <si>
    <t>调整后
预算数</t>
  </si>
  <si>
    <t>调整数备注</t>
  </si>
  <si>
    <t>合计</t>
  </si>
  <si>
    <t>一、一般公共预算收入</t>
  </si>
  <si>
    <t>一、一般公共预算支出</t>
  </si>
  <si>
    <t xml:space="preserve">     一般债务收入</t>
  </si>
  <si>
    <t>1、市本级支出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</si>
  <si>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水利工程建设2</t>
    </r>
    <r>
      <rPr>
        <sz val="11"/>
        <rFont val="宋体"/>
        <family val="0"/>
      </rPr>
      <t>130305</t>
    </r>
  </si>
  <si>
    <t>东川河蓄水恢复改造工程4000万元</t>
  </si>
  <si>
    <t xml:space="preserve">    其他城乡社区公共设施支出2120399</t>
  </si>
  <si>
    <t>市区雨污分流及永宁东路改造工程1500万元，2018年城区旧管网及换热站维修维护工程2000万元，新区经二、四路和学院路工程3000万元，中部组团次干道（一期）2000万元，新区桥梁工程4000万元，市城区污水处理厂二期技改工程3500万元</t>
  </si>
  <si>
    <t>2、转贷各县市区支出</t>
  </si>
  <si>
    <t xml:space="preserve">    一般债务转贷支出</t>
  </si>
  <si>
    <t xml:space="preserve">    转贷国际组织借款</t>
  </si>
  <si>
    <t>二、政府性基金预算收入</t>
  </si>
  <si>
    <t>二、政府性基金预算支出</t>
  </si>
  <si>
    <t xml:space="preserve">    专项债务收入</t>
  </si>
  <si>
    <r>
      <t xml:space="preserve">    其他地方自行试点项目收益专项债券收入安排的支出2</t>
    </r>
    <r>
      <rPr>
        <sz val="11"/>
        <rFont val="宋体"/>
        <family val="0"/>
      </rPr>
      <t>290402</t>
    </r>
  </si>
  <si>
    <t>第二污水处理厂建设项目8400万元，汾阳医院急诊医技住院楼及全科医生培训基地综合楼建设项目、门诊大厅扩建及连廊建设项目、儿科住院楼建设项目4000万元，市人民医院综合门诊楼工程（含医疗设备和信息建设）11600万元，吕梁市医疗卫生园区建设项目21000万元，中医院住院楼、门诊医技楼扩建改造工程项目（含医疗设备）5000万元</t>
  </si>
  <si>
    <t>2、转贷各县市区专项债务支出</t>
  </si>
  <si>
    <t>附件2</t>
  </si>
  <si>
    <t>吕梁市2019年政府债务限额分配计划表</t>
  </si>
  <si>
    <t>县市</t>
  </si>
  <si>
    <t>2018年政府债务限额</t>
  </si>
  <si>
    <t>2019年新增政府债务限额</t>
  </si>
  <si>
    <t>2019年置换债务调整数</t>
  </si>
  <si>
    <t>2019年政府债务限额</t>
  </si>
  <si>
    <t>备注</t>
  </si>
  <si>
    <t>一般债务</t>
  </si>
  <si>
    <t>专项债务</t>
  </si>
  <si>
    <t>提前下达</t>
  </si>
  <si>
    <t>本次下达</t>
  </si>
  <si>
    <t>全市合计</t>
  </si>
  <si>
    <t>市本级</t>
  </si>
  <si>
    <t>县市区合计</t>
  </si>
  <si>
    <t>兴县</t>
  </si>
  <si>
    <t>岚县</t>
  </si>
  <si>
    <t>交城县</t>
  </si>
  <si>
    <t>文水县</t>
  </si>
  <si>
    <t>汾阳市</t>
  </si>
  <si>
    <t>孝义市</t>
  </si>
  <si>
    <t>交口县</t>
  </si>
  <si>
    <t>中阳县</t>
  </si>
  <si>
    <t>石楼县</t>
  </si>
  <si>
    <t>柳林县</t>
  </si>
  <si>
    <t>临县</t>
  </si>
  <si>
    <t>方山县</t>
  </si>
  <si>
    <t>离石区</t>
  </si>
  <si>
    <t>备注：2019年政府债务限额=2018年政府债务限额+2019年新增政府债务限额+2019年置换债务调整数</t>
  </si>
  <si>
    <t>附件3</t>
  </si>
  <si>
    <t>吕梁市市本级2019年新增政府债券项目表</t>
  </si>
  <si>
    <t>序号</t>
  </si>
  <si>
    <t>项目名称</t>
  </si>
  <si>
    <t>项目建设单位</t>
  </si>
  <si>
    <t>建议安排数</t>
  </si>
  <si>
    <t>其中</t>
  </si>
  <si>
    <t>一般债券</t>
  </si>
  <si>
    <t>专项债券</t>
  </si>
  <si>
    <t>市区雨污分流及永宁东路改造工程</t>
  </si>
  <si>
    <t>市城管局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</si>
  <si>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018年城区旧管网及换热站维修维护工程</t>
    </r>
  </si>
  <si>
    <t>新区经二、四路和学院路工程</t>
  </si>
  <si>
    <t>市新区建设管理中心</t>
  </si>
  <si>
    <t>中部组团次干道（一期）</t>
  </si>
  <si>
    <t>新区桥梁工程</t>
  </si>
  <si>
    <t>市住建局/市新城基础设施建设指挥部</t>
  </si>
  <si>
    <t>东川河蓄水恢复改造工程</t>
  </si>
  <si>
    <t>市水利局</t>
  </si>
  <si>
    <t>市城区污水处理厂二期技改工程</t>
  </si>
  <si>
    <t>市城管中心</t>
  </si>
  <si>
    <t>第二污水处理厂建设项目</t>
  </si>
  <si>
    <t>第二污水厂一期和二期工程，2019年债券资金安排1000万元。该项目拟测算收益使用专项债券，足额安排8400万元。</t>
  </si>
  <si>
    <t>汾阳医院急诊医技住院楼及全科医生培训基地综合楼建设项目、门诊大厅扩建及连廊建设项目、儿科住院楼建设项目</t>
  </si>
  <si>
    <t>山西省汾阳医院</t>
  </si>
  <si>
    <t>汾阳医院急诊医技住院楼及全科医生培训基地综合楼建设项目、儿科住院楼建设项目、门诊大厅扩建及连廊建设项目。该项目拟使用专项债券分年度安排，本次安排资金4000万元。</t>
  </si>
  <si>
    <t>综合门诊楼工程（含医疗设备和信息建设）</t>
  </si>
  <si>
    <t>市人民医院</t>
  </si>
  <si>
    <t>门诊楼、医技楼、住院楼和后勤综合楼及相关医疗设备购置、信息工程建设。2019年债券已安排1600万元。该项目拟使用专项债券分年度安排，今年安排工程款7000万元、设备购置4600万元（设备总投资10000万元，债券安排4600万元，医院自筹5400万元。）</t>
  </si>
  <si>
    <t xml:space="preserve"> </t>
  </si>
  <si>
    <t>吕梁市医疗卫生园区建设项目</t>
  </si>
  <si>
    <t>市医疗卫生园区项目部</t>
  </si>
  <si>
    <t>该项目拟使用专项债券分年度安排，本次安排资金21000万元。</t>
  </si>
  <si>
    <t>中医院住院楼、门诊医技楼扩建改造工程项目（含医疗设备）</t>
  </si>
  <si>
    <t>市中医院</t>
  </si>
  <si>
    <t>住院楼扩建改造工程和门诊楼医技楼扩建改造工程（含医疗设备），该项目拟使用专项债券分年度安排，本次安排资金5000万元。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</si>
</sst>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</numFmts>
  <fonts count="51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/>
      <protection/>
    </xf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46" applyFont="1" applyFill="1" applyAlignment="1">
      <alignment horizontal="center" vertical="center"/>
      <protection/>
    </xf>
    <xf numFmtId="0" fontId="2" fillId="0" borderId="0" xfId="46" applyFont="1" applyFill="1" applyAlignment="1">
      <alignment vertical="center"/>
      <protection/>
    </xf>
    <xf numFmtId="0" fontId="2" fillId="0" borderId="0" xfId="46" applyFont="1" applyFill="1" applyAlignment="1">
      <alignment vertical="center" wrapText="1"/>
      <protection/>
    </xf>
    <xf numFmtId="0" fontId="0" fillId="0" borderId="9" xfId="46" applyFont="1" applyFill="1" applyBorder="1" applyAlignment="1">
      <alignment horizontal="center" vertical="center"/>
      <protection/>
    </xf>
    <xf numFmtId="0" fontId="0" fillId="0" borderId="9" xfId="46" applyFont="1" applyFill="1" applyBorder="1" applyAlignment="1">
      <alignment horizontal="left" vertical="center"/>
      <protection/>
    </xf>
    <xf numFmtId="0" fontId="0" fillId="0" borderId="0" xfId="46" applyFont="1" applyFill="1" applyAlignment="1">
      <alignment vertical="center" wrapText="1"/>
      <protection/>
    </xf>
    <xf numFmtId="0" fontId="3" fillId="0" borderId="9" xfId="46" applyFont="1" applyFill="1" applyBorder="1" applyAlignment="1">
      <alignment horizontal="right" vertical="center"/>
      <protection/>
    </xf>
    <xf numFmtId="0" fontId="3" fillId="0" borderId="9" xfId="46" applyFont="1" applyFill="1" applyBorder="1" applyAlignment="1">
      <alignment horizontal="right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5" fillId="0" borderId="15" xfId="46" applyFont="1" applyFill="1" applyBorder="1" applyAlignment="1">
      <alignment horizontal="center" vertic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15" xfId="46" applyFont="1" applyFill="1" applyBorder="1" applyAlignment="1">
      <alignment vertical="center" wrapText="1"/>
      <protection/>
    </xf>
    <xf numFmtId="0" fontId="5" fillId="0" borderId="15" xfId="46" applyFont="1" applyFill="1" applyBorder="1" applyAlignment="1">
      <alignment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176" fontId="5" fillId="33" borderId="15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5" fillId="33" borderId="15" xfId="46" applyFont="1" applyFill="1" applyBorder="1" applyAlignment="1">
      <alignment vertical="center" wrapText="1"/>
      <protection/>
    </xf>
    <xf numFmtId="0" fontId="0" fillId="0" borderId="16" xfId="0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7" fontId="8" fillId="0" borderId="21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178" fontId="3" fillId="0" borderId="15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/>
    </xf>
    <xf numFmtId="0" fontId="10" fillId="0" borderId="0" xfId="0" applyFont="1" applyFill="1" applyAlignment="1">
      <alignment vertical="center"/>
    </xf>
    <xf numFmtId="177" fontId="1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15" xfId="0" applyNumberFormat="1" applyFont="1" applyBorder="1" applyAlignment="1">
      <alignment vertical="center" wrapText="1"/>
    </xf>
    <xf numFmtId="0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15" xfId="0" applyNumberFormat="1" applyFont="1" applyBorder="1" applyAlignment="1">
      <alignment vertical="center" wrapText="1"/>
    </xf>
    <xf numFmtId="0" fontId="3" fillId="0" borderId="15" xfId="0" applyNumberFormat="1" applyFont="1" applyBorder="1" applyAlignment="1" applyProtection="1">
      <alignment vertical="center" wrapText="1"/>
      <protection locked="0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5" xfId="0" applyNumberFormat="1" applyFont="1" applyBorder="1" applyAlignment="1" applyProtection="1">
      <alignment horizontal="right" vertical="center"/>
      <protection/>
    </xf>
    <xf numFmtId="0" fontId="8" fillId="0" borderId="15" xfId="0" applyNumberFormat="1" applyFont="1" applyBorder="1" applyAlignment="1" applyProtection="1">
      <alignment vertical="center" wrapText="1"/>
      <protection locked="0"/>
    </xf>
    <xf numFmtId="0" fontId="8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汇总　市区在建设工程项目资金情况统计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zoomScale="115" zoomScaleNormal="115" workbookViewId="0" topLeftCell="A1">
      <pane ySplit="5" topLeftCell="A12" activePane="bottomLeft" state="frozen"/>
      <selection pane="bottomLeft" activeCell="D14" sqref="D14"/>
    </sheetView>
  </sheetViews>
  <sheetFormatPr defaultColWidth="9.00390625" defaultRowHeight="14.25"/>
  <cols>
    <col min="1" max="1" width="21.375" style="73" customWidth="1"/>
    <col min="2" max="2" width="8.625" style="73" customWidth="1"/>
    <col min="3" max="3" width="7.625" style="73" customWidth="1"/>
    <col min="4" max="4" width="8.50390625" style="73" customWidth="1"/>
    <col min="5" max="5" width="7.50390625" style="73" customWidth="1"/>
    <col min="6" max="6" width="20.50390625" style="73" customWidth="1"/>
    <col min="7" max="7" width="8.625" style="73" customWidth="1"/>
    <col min="8" max="8" width="7.50390625" style="73" customWidth="1"/>
    <col min="9" max="9" width="8.50390625" style="73" customWidth="1"/>
    <col min="10" max="10" width="37.00390625" style="73" customWidth="1"/>
    <col min="11" max="252" width="9.00390625" style="74" customWidth="1"/>
  </cols>
  <sheetData>
    <row r="1" spans="1:2" ht="15" customHeight="1">
      <c r="A1" s="75" t="s">
        <v>0</v>
      </c>
      <c r="B1" s="76"/>
    </row>
    <row r="2" spans="1:10" s="70" customFormat="1" ht="18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2.75" customHeight="1">
      <c r="A3" s="78"/>
      <c r="B3" s="75"/>
      <c r="H3" s="79" t="s">
        <v>2</v>
      </c>
      <c r="I3" s="79"/>
      <c r="J3" s="79"/>
    </row>
    <row r="4" spans="1:10" ht="18" customHeight="1">
      <c r="A4" s="80" t="s">
        <v>3</v>
      </c>
      <c r="B4" s="80"/>
      <c r="C4" s="80"/>
      <c r="D4" s="80"/>
      <c r="E4" s="80"/>
      <c r="F4" s="80" t="s">
        <v>4</v>
      </c>
      <c r="G4" s="80"/>
      <c r="H4" s="80"/>
      <c r="I4" s="80"/>
      <c r="J4" s="80"/>
    </row>
    <row r="5" spans="1:10" s="71" customFormat="1" ht="30" customHeight="1">
      <c r="A5" s="80" t="s">
        <v>5</v>
      </c>
      <c r="B5" s="81" t="s">
        <v>6</v>
      </c>
      <c r="C5" s="80" t="s">
        <v>7</v>
      </c>
      <c r="D5" s="81" t="s">
        <v>8</v>
      </c>
      <c r="E5" s="81" t="s">
        <v>9</v>
      </c>
      <c r="F5" s="81" t="s">
        <v>5</v>
      </c>
      <c r="G5" s="81" t="s">
        <v>6</v>
      </c>
      <c r="H5" s="80" t="s">
        <v>7</v>
      </c>
      <c r="I5" s="81" t="s">
        <v>8</v>
      </c>
      <c r="J5" s="80" t="s">
        <v>9</v>
      </c>
    </row>
    <row r="6" spans="1:10" s="72" customFormat="1" ht="18" customHeight="1">
      <c r="A6" s="80" t="s">
        <v>10</v>
      </c>
      <c r="B6" s="82">
        <f aca="true" t="shared" si="0" ref="B6:H6">B7+B14</f>
        <v>956282</v>
      </c>
      <c r="C6" s="82">
        <f t="shared" si="0"/>
        <v>285000</v>
      </c>
      <c r="D6" s="82">
        <f aca="true" t="shared" si="1" ref="D6:D8">B6+C6</f>
        <v>1241282</v>
      </c>
      <c r="E6" s="83"/>
      <c r="F6" s="81" t="s">
        <v>10</v>
      </c>
      <c r="G6" s="82">
        <f t="shared" si="0"/>
        <v>956282</v>
      </c>
      <c r="H6" s="82">
        <f t="shared" si="0"/>
        <v>285000</v>
      </c>
      <c r="I6" s="82">
        <f aca="true" t="shared" si="2" ref="I6:I14">G6+H6</f>
        <v>1241282</v>
      </c>
      <c r="J6" s="83"/>
    </row>
    <row r="7" spans="1:10" s="72" customFormat="1" ht="18" customHeight="1">
      <c r="A7" s="80" t="s">
        <v>11</v>
      </c>
      <c r="B7" s="82">
        <v>795164</v>
      </c>
      <c r="C7" s="82">
        <v>49000</v>
      </c>
      <c r="D7" s="82">
        <f t="shared" si="1"/>
        <v>844164</v>
      </c>
      <c r="E7" s="82"/>
      <c r="F7" s="81" t="s">
        <v>12</v>
      </c>
      <c r="G7" s="82">
        <v>795164</v>
      </c>
      <c r="H7" s="82">
        <f>H8+H11</f>
        <v>49000</v>
      </c>
      <c r="I7" s="82">
        <f t="shared" si="2"/>
        <v>844164</v>
      </c>
      <c r="J7" s="95"/>
    </row>
    <row r="8" spans="1:10" s="71" customFormat="1" ht="22.5" customHeight="1">
      <c r="A8" s="84" t="s">
        <v>13</v>
      </c>
      <c r="B8" s="85"/>
      <c r="C8" s="86">
        <v>49000</v>
      </c>
      <c r="D8" s="86">
        <f t="shared" si="1"/>
        <v>49000</v>
      </c>
      <c r="E8" s="87"/>
      <c r="F8" s="88" t="s">
        <v>14</v>
      </c>
      <c r="G8" s="86">
        <v>676897</v>
      </c>
      <c r="H8" s="89">
        <v>20000</v>
      </c>
      <c r="I8" s="89">
        <f t="shared" si="2"/>
        <v>696897</v>
      </c>
      <c r="J8" s="85"/>
    </row>
    <row r="9" spans="1:10" s="71" customFormat="1" ht="31.5" customHeight="1">
      <c r="A9" s="84"/>
      <c r="B9" s="85"/>
      <c r="C9" s="86"/>
      <c r="D9" s="86"/>
      <c r="E9" s="87"/>
      <c r="F9" s="88" t="s">
        <v>15</v>
      </c>
      <c r="G9" s="86">
        <v>20</v>
      </c>
      <c r="H9" s="89">
        <v>4000</v>
      </c>
      <c r="I9" s="89">
        <f t="shared" si="2"/>
        <v>4020</v>
      </c>
      <c r="J9" s="88" t="s">
        <v>16</v>
      </c>
    </row>
    <row r="10" spans="1:10" s="71" customFormat="1" ht="90" customHeight="1">
      <c r="A10" s="90"/>
      <c r="B10" s="86"/>
      <c r="C10" s="86"/>
      <c r="D10" s="86"/>
      <c r="E10" s="87"/>
      <c r="F10" s="88" t="s">
        <v>17</v>
      </c>
      <c r="G10" s="85">
        <v>58908</v>
      </c>
      <c r="H10" s="89">
        <v>16000</v>
      </c>
      <c r="I10" s="89">
        <f t="shared" si="2"/>
        <v>74908</v>
      </c>
      <c r="J10" s="87" t="s">
        <v>18</v>
      </c>
    </row>
    <row r="11" spans="1:10" s="71" customFormat="1" ht="22.5" customHeight="1">
      <c r="A11" s="84"/>
      <c r="B11" s="84"/>
      <c r="C11" s="86"/>
      <c r="D11" s="86">
        <f aca="true" t="shared" si="3" ref="D11:D15">B11+C11</f>
        <v>0</v>
      </c>
      <c r="E11" s="86"/>
      <c r="F11" s="88" t="s">
        <v>19</v>
      </c>
      <c r="G11" s="85"/>
      <c r="H11" s="89">
        <v>29000</v>
      </c>
      <c r="I11" s="89">
        <f t="shared" si="2"/>
        <v>29000</v>
      </c>
      <c r="J11" s="87"/>
    </row>
    <row r="12" spans="1:10" s="71" customFormat="1" ht="24" customHeight="1">
      <c r="A12" s="84"/>
      <c r="B12" s="84"/>
      <c r="C12" s="86"/>
      <c r="D12" s="86">
        <f t="shared" si="3"/>
        <v>0</v>
      </c>
      <c r="E12" s="86"/>
      <c r="F12" s="90" t="s">
        <v>20</v>
      </c>
      <c r="G12" s="84"/>
      <c r="H12" s="89">
        <v>23674</v>
      </c>
      <c r="I12" s="89">
        <f t="shared" si="2"/>
        <v>23674</v>
      </c>
      <c r="J12" s="87"/>
    </row>
    <row r="13" spans="1:10" s="71" customFormat="1" ht="24" customHeight="1">
      <c r="A13" s="84"/>
      <c r="B13" s="84"/>
      <c r="C13" s="86"/>
      <c r="D13" s="86"/>
      <c r="E13" s="86"/>
      <c r="F13" s="90" t="s">
        <v>21</v>
      </c>
      <c r="G13" s="84"/>
      <c r="H13" s="89">
        <v>5326</v>
      </c>
      <c r="I13" s="89">
        <v>5326</v>
      </c>
      <c r="J13" s="87"/>
    </row>
    <row r="14" spans="1:10" s="72" customFormat="1" ht="31.5" customHeight="1">
      <c r="A14" s="80" t="s">
        <v>22</v>
      </c>
      <c r="B14" s="91">
        <v>161118</v>
      </c>
      <c r="C14" s="82">
        <f>C15</f>
        <v>236000</v>
      </c>
      <c r="D14" s="82">
        <f t="shared" si="3"/>
        <v>397118</v>
      </c>
      <c r="E14" s="82"/>
      <c r="F14" s="92" t="s">
        <v>23</v>
      </c>
      <c r="G14" s="93">
        <v>161118</v>
      </c>
      <c r="H14" s="93">
        <f>H15+H17</f>
        <v>236000</v>
      </c>
      <c r="I14" s="82">
        <f aca="true" t="shared" si="4" ref="I14:I17">G14+H14</f>
        <v>397118</v>
      </c>
      <c r="J14" s="87"/>
    </row>
    <row r="15" spans="1:10" s="71" customFormat="1" ht="27" customHeight="1">
      <c r="A15" s="84" t="s">
        <v>24</v>
      </c>
      <c r="B15" s="85"/>
      <c r="C15" s="86">
        <v>236000</v>
      </c>
      <c r="D15" s="89">
        <f t="shared" si="3"/>
        <v>236000</v>
      </c>
      <c r="E15" s="87"/>
      <c r="F15" s="94" t="s">
        <v>14</v>
      </c>
      <c r="G15" s="94">
        <v>161118</v>
      </c>
      <c r="H15" s="89">
        <v>50000</v>
      </c>
      <c r="I15" s="89">
        <f t="shared" si="4"/>
        <v>211118</v>
      </c>
      <c r="J15" s="87"/>
    </row>
    <row r="16" spans="1:10" ht="128.25" customHeight="1">
      <c r="A16" s="85"/>
      <c r="B16" s="85"/>
      <c r="C16" s="85"/>
      <c r="D16" s="85"/>
      <c r="E16" s="85"/>
      <c r="F16" s="87" t="s">
        <v>25</v>
      </c>
      <c r="G16" s="87"/>
      <c r="H16" s="89">
        <v>50000</v>
      </c>
      <c r="I16" s="89">
        <f>H16+G16</f>
        <v>50000</v>
      </c>
      <c r="J16" s="87" t="s">
        <v>26</v>
      </c>
    </row>
    <row r="17" spans="1:10" ht="30" customHeight="1">
      <c r="A17" s="85"/>
      <c r="B17" s="85"/>
      <c r="C17" s="85"/>
      <c r="D17" s="85"/>
      <c r="E17" s="85"/>
      <c r="F17" s="90" t="s">
        <v>27</v>
      </c>
      <c r="G17" s="84"/>
      <c r="H17" s="89">
        <v>186000</v>
      </c>
      <c r="I17" s="89">
        <f t="shared" si="4"/>
        <v>186000</v>
      </c>
      <c r="J17" s="87"/>
    </row>
  </sheetData>
  <sheetProtection/>
  <mergeCells count="4">
    <mergeCell ref="A2:J2"/>
    <mergeCell ref="H3:J3"/>
    <mergeCell ref="A4:E4"/>
    <mergeCell ref="F4:J4"/>
  </mergeCells>
  <printOptions horizontalCentered="1"/>
  <pageMargins left="0.75" right="0.75" top="0.59" bottom="0.59" header="0.51" footer="0.51"/>
  <pageSetup fitToHeight="0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2"/>
  <sheetViews>
    <sheetView showZeros="0" tabSelected="1" zoomScaleSheetLayoutView="100" workbookViewId="0" topLeftCell="A1">
      <pane xSplit="1" ySplit="7" topLeftCell="B8" activePane="bottomRight" state="frozen"/>
      <selection pane="bottomRight" activeCell="J7" sqref="J7"/>
    </sheetView>
  </sheetViews>
  <sheetFormatPr defaultColWidth="9.00390625" defaultRowHeight="14.25"/>
  <cols>
    <col min="1" max="1" width="9.75390625" style="37" customWidth="1"/>
    <col min="2" max="2" width="9.875" style="37" customWidth="1"/>
    <col min="3" max="3" width="10.00390625" style="37" customWidth="1"/>
    <col min="4" max="7" width="8.875" style="37" customWidth="1"/>
    <col min="8" max="8" width="9.125" style="37" customWidth="1"/>
    <col min="9" max="9" width="8.75390625" style="37" customWidth="1"/>
    <col min="10" max="10" width="9.125" style="37" customWidth="1"/>
    <col min="11" max="11" width="9.875" style="37" customWidth="1"/>
    <col min="12" max="12" width="10.00390625" style="37" customWidth="1"/>
    <col min="13" max="13" width="10.75390625" style="37" customWidth="1"/>
    <col min="14" max="14" width="8.875" style="37" customWidth="1"/>
    <col min="15" max="15" width="5.125" style="37" customWidth="1"/>
  </cols>
  <sheetData>
    <row r="1" ht="17.25">
      <c r="A1" s="38" t="s">
        <v>28</v>
      </c>
    </row>
    <row r="2" spans="1:15" ht="22.5" customHeight="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5" t="s">
        <v>2</v>
      </c>
      <c r="O3" s="56"/>
    </row>
    <row r="4" spans="1:15" ht="45.75" customHeight="1">
      <c r="A4" s="41" t="s">
        <v>30</v>
      </c>
      <c r="B4" s="42" t="s">
        <v>31</v>
      </c>
      <c r="C4" s="42"/>
      <c r="D4" s="43"/>
      <c r="E4" s="43" t="s">
        <v>32</v>
      </c>
      <c r="F4" s="44"/>
      <c r="G4" s="44"/>
      <c r="H4" s="44"/>
      <c r="I4" s="44"/>
      <c r="J4" s="44"/>
      <c r="K4" s="57" t="s">
        <v>33</v>
      </c>
      <c r="L4" s="58" t="s">
        <v>34</v>
      </c>
      <c r="M4" s="44"/>
      <c r="N4" s="44"/>
      <c r="O4" s="59" t="s">
        <v>35</v>
      </c>
    </row>
    <row r="5" spans="1:15" ht="19.5" customHeight="1">
      <c r="A5" s="45"/>
      <c r="B5" s="46" t="s">
        <v>10</v>
      </c>
      <c r="C5" s="46" t="s">
        <v>36</v>
      </c>
      <c r="D5" s="46" t="s">
        <v>37</v>
      </c>
      <c r="E5" s="43" t="s">
        <v>38</v>
      </c>
      <c r="F5" s="44"/>
      <c r="G5" s="47"/>
      <c r="H5" s="43" t="s">
        <v>39</v>
      </c>
      <c r="I5" s="44"/>
      <c r="J5" s="44"/>
      <c r="K5" s="46" t="s">
        <v>36</v>
      </c>
      <c r="L5" s="47" t="s">
        <v>10</v>
      </c>
      <c r="M5" s="47" t="s">
        <v>36</v>
      </c>
      <c r="N5" s="43" t="s">
        <v>37</v>
      </c>
      <c r="O5" s="59"/>
    </row>
    <row r="6" spans="1:15" ht="22.5" customHeight="1">
      <c r="A6" s="45"/>
      <c r="B6" s="42"/>
      <c r="C6" s="42"/>
      <c r="D6" s="42"/>
      <c r="E6" s="42" t="s">
        <v>10</v>
      </c>
      <c r="F6" s="42" t="s">
        <v>36</v>
      </c>
      <c r="G6" s="42" t="s">
        <v>37</v>
      </c>
      <c r="H6" s="42" t="s">
        <v>10</v>
      </c>
      <c r="I6" s="42" t="s">
        <v>36</v>
      </c>
      <c r="J6" s="43" t="s">
        <v>37</v>
      </c>
      <c r="K6" s="42"/>
      <c r="L6" s="47"/>
      <c r="M6" s="47"/>
      <c r="N6" s="43"/>
      <c r="O6" s="59"/>
    </row>
    <row r="7" spans="1:15" ht="19.5" customHeight="1">
      <c r="A7" s="42" t="s">
        <v>40</v>
      </c>
      <c r="B7" s="48">
        <v>2445000</v>
      </c>
      <c r="C7" s="48">
        <v>2003000</v>
      </c>
      <c r="D7" s="48">
        <v>442000</v>
      </c>
      <c r="E7" s="49">
        <v>221000</v>
      </c>
      <c r="F7" s="49">
        <v>106000</v>
      </c>
      <c r="G7" s="49">
        <v>115000</v>
      </c>
      <c r="H7" s="49">
        <v>285000</v>
      </c>
      <c r="I7" s="49">
        <v>49000</v>
      </c>
      <c r="J7" s="60">
        <v>236000</v>
      </c>
      <c r="K7" s="48"/>
      <c r="L7" s="61">
        <v>2951000</v>
      </c>
      <c r="M7" s="48">
        <v>2158000</v>
      </c>
      <c r="N7" s="48">
        <v>793000</v>
      </c>
      <c r="O7" s="62"/>
    </row>
    <row r="8" spans="1:15" ht="19.5" customHeight="1">
      <c r="A8" s="50" t="s">
        <v>41</v>
      </c>
      <c r="B8" s="51">
        <v>793500</v>
      </c>
      <c r="C8" s="51">
        <v>596400</v>
      </c>
      <c r="D8" s="51">
        <v>197100</v>
      </c>
      <c r="E8" s="51">
        <v>40000</v>
      </c>
      <c r="F8" s="51">
        <v>40000</v>
      </c>
      <c r="G8" s="51"/>
      <c r="H8" s="51">
        <v>70000</v>
      </c>
      <c r="I8" s="51">
        <v>20000</v>
      </c>
      <c r="J8" s="51">
        <v>50000</v>
      </c>
      <c r="K8" s="63">
        <v>10500</v>
      </c>
      <c r="L8" s="51">
        <v>914000</v>
      </c>
      <c r="M8" s="51">
        <v>666900</v>
      </c>
      <c r="N8" s="51">
        <v>247100</v>
      </c>
      <c r="O8" s="64"/>
    </row>
    <row r="9" spans="1:15" ht="19.5" customHeight="1">
      <c r="A9" s="52" t="s">
        <v>42</v>
      </c>
      <c r="B9" s="48">
        <v>1651500</v>
      </c>
      <c r="C9" s="48">
        <v>1406600</v>
      </c>
      <c r="D9" s="48">
        <v>244900</v>
      </c>
      <c r="E9" s="48">
        <v>181000</v>
      </c>
      <c r="F9" s="48">
        <v>66000</v>
      </c>
      <c r="G9" s="48">
        <v>115000</v>
      </c>
      <c r="H9" s="49">
        <v>215000</v>
      </c>
      <c r="I9" s="49">
        <v>29000</v>
      </c>
      <c r="J9" s="49">
        <v>186000</v>
      </c>
      <c r="K9" s="65">
        <f>SUM(K10:K22)</f>
        <v>-10500</v>
      </c>
      <c r="L9" s="48">
        <v>2037000</v>
      </c>
      <c r="M9" s="48">
        <v>1491100</v>
      </c>
      <c r="N9" s="48">
        <v>545900</v>
      </c>
      <c r="O9" s="62"/>
    </row>
    <row r="10" spans="1:18" ht="19.5" customHeight="1">
      <c r="A10" s="50" t="s">
        <v>43</v>
      </c>
      <c r="B10" s="51">
        <v>88256</v>
      </c>
      <c r="C10" s="51">
        <v>47556</v>
      </c>
      <c r="D10" s="51">
        <v>40700</v>
      </c>
      <c r="E10" s="51">
        <v>25600</v>
      </c>
      <c r="F10" s="51">
        <v>13400</v>
      </c>
      <c r="G10" s="51">
        <v>12200</v>
      </c>
      <c r="H10" s="51">
        <v>20400</v>
      </c>
      <c r="I10" s="51">
        <v>0</v>
      </c>
      <c r="J10" s="51">
        <v>20400</v>
      </c>
      <c r="K10" s="51"/>
      <c r="L10" s="51">
        <v>134256</v>
      </c>
      <c r="M10" s="51">
        <v>60956</v>
      </c>
      <c r="N10" s="51">
        <v>73300</v>
      </c>
      <c r="O10" s="64"/>
      <c r="P10" s="66"/>
      <c r="R10" s="66"/>
    </row>
    <row r="11" spans="1:18" ht="19.5" customHeight="1">
      <c r="A11" s="50" t="s">
        <v>44</v>
      </c>
      <c r="B11" s="51">
        <v>31940</v>
      </c>
      <c r="C11" s="51">
        <v>23940</v>
      </c>
      <c r="D11" s="51">
        <v>8000</v>
      </c>
      <c r="E11" s="51">
        <v>12100</v>
      </c>
      <c r="F11" s="51">
        <v>2800</v>
      </c>
      <c r="G11" s="51">
        <v>9300</v>
      </c>
      <c r="H11" s="51">
        <v>5900</v>
      </c>
      <c r="I11" s="51">
        <v>2600</v>
      </c>
      <c r="J11" s="51">
        <v>3300</v>
      </c>
      <c r="K11" s="51">
        <v>2700</v>
      </c>
      <c r="L11" s="51">
        <v>52640</v>
      </c>
      <c r="M11" s="51">
        <v>32040</v>
      </c>
      <c r="N11" s="51">
        <v>20600</v>
      </c>
      <c r="O11" s="50"/>
      <c r="P11" s="66"/>
      <c r="R11" s="66"/>
    </row>
    <row r="12" spans="1:18" ht="19.5" customHeight="1">
      <c r="A12" s="50" t="s">
        <v>45</v>
      </c>
      <c r="B12" s="51">
        <v>73990</v>
      </c>
      <c r="C12" s="51">
        <v>66690</v>
      </c>
      <c r="D12" s="51">
        <v>7300</v>
      </c>
      <c r="E12" s="51">
        <v>10000</v>
      </c>
      <c r="F12" s="51">
        <v>700</v>
      </c>
      <c r="G12" s="51">
        <v>9300</v>
      </c>
      <c r="H12" s="51">
        <v>22000</v>
      </c>
      <c r="I12" s="51">
        <v>2600</v>
      </c>
      <c r="J12" s="51">
        <v>19400</v>
      </c>
      <c r="K12" s="51">
        <v>-5000</v>
      </c>
      <c r="L12" s="51">
        <v>100990</v>
      </c>
      <c r="M12" s="51">
        <v>64990</v>
      </c>
      <c r="N12" s="51">
        <v>36000</v>
      </c>
      <c r="O12" s="50"/>
      <c r="P12" s="66"/>
      <c r="R12" s="66"/>
    </row>
    <row r="13" spans="1:18" ht="19.5" customHeight="1">
      <c r="A13" s="50" t="s">
        <v>46</v>
      </c>
      <c r="B13" s="51">
        <v>64600</v>
      </c>
      <c r="C13" s="51">
        <v>58400</v>
      </c>
      <c r="D13" s="51">
        <v>6200</v>
      </c>
      <c r="E13" s="51">
        <v>16000</v>
      </c>
      <c r="F13" s="51"/>
      <c r="G13" s="51">
        <v>16000</v>
      </c>
      <c r="H13" s="51">
        <v>20000</v>
      </c>
      <c r="I13" s="67">
        <v>291.4</v>
      </c>
      <c r="J13" s="67">
        <f>H13-I13</f>
        <v>19708.6</v>
      </c>
      <c r="K13" s="51">
        <v>2900</v>
      </c>
      <c r="L13" s="51">
        <v>103500</v>
      </c>
      <c r="M13" s="67">
        <v>61591.4</v>
      </c>
      <c r="N13" s="67">
        <v>41908.6</v>
      </c>
      <c r="O13" s="50"/>
      <c r="P13" s="66"/>
      <c r="R13" s="66"/>
    </row>
    <row r="14" spans="1:18" ht="19.5" customHeight="1">
      <c r="A14" s="50" t="s">
        <v>47</v>
      </c>
      <c r="B14" s="51">
        <v>257033</v>
      </c>
      <c r="C14" s="51">
        <v>250933</v>
      </c>
      <c r="D14" s="51">
        <v>6100</v>
      </c>
      <c r="E14" s="51">
        <v>13800</v>
      </c>
      <c r="F14" s="51"/>
      <c r="G14" s="51">
        <v>13800</v>
      </c>
      <c r="H14" s="51">
        <v>23200</v>
      </c>
      <c r="I14" s="51">
        <v>3700</v>
      </c>
      <c r="J14" s="51">
        <v>19500</v>
      </c>
      <c r="K14" s="51">
        <v>-10000</v>
      </c>
      <c r="L14" s="51">
        <v>284033</v>
      </c>
      <c r="M14" s="51">
        <v>244633</v>
      </c>
      <c r="N14" s="51">
        <v>39400</v>
      </c>
      <c r="O14" s="50"/>
      <c r="P14" s="68"/>
      <c r="R14" s="66"/>
    </row>
    <row r="15" spans="1:18" ht="19.5" customHeight="1">
      <c r="A15" s="50" t="s">
        <v>48</v>
      </c>
      <c r="B15" s="51">
        <v>414000</v>
      </c>
      <c r="C15" s="51">
        <v>378700</v>
      </c>
      <c r="D15" s="51">
        <v>35300</v>
      </c>
      <c r="E15" s="51">
        <v>8000</v>
      </c>
      <c r="F15" s="51">
        <v>4000</v>
      </c>
      <c r="G15" s="51">
        <v>4000</v>
      </c>
      <c r="H15" s="51">
        <v>8000</v>
      </c>
      <c r="I15" s="51">
        <v>6000</v>
      </c>
      <c r="J15" s="51">
        <v>2000</v>
      </c>
      <c r="K15" s="51"/>
      <c r="L15" s="51">
        <v>430000</v>
      </c>
      <c r="M15" s="51">
        <v>388700</v>
      </c>
      <c r="N15" s="51">
        <v>41300</v>
      </c>
      <c r="O15" s="50"/>
      <c r="P15" s="66"/>
      <c r="R15" s="66"/>
    </row>
    <row r="16" spans="1:18" ht="19.5" customHeight="1">
      <c r="A16" s="50" t="s">
        <v>49</v>
      </c>
      <c r="B16" s="51">
        <v>25600</v>
      </c>
      <c r="C16" s="51">
        <v>18700</v>
      </c>
      <c r="D16" s="51">
        <v>6900</v>
      </c>
      <c r="E16" s="51">
        <v>7100</v>
      </c>
      <c r="F16" s="51">
        <v>500</v>
      </c>
      <c r="G16" s="51">
        <v>6600</v>
      </c>
      <c r="H16" s="51">
        <v>8900</v>
      </c>
      <c r="I16" s="51">
        <v>3000</v>
      </c>
      <c r="J16" s="51">
        <v>5900</v>
      </c>
      <c r="K16" s="51"/>
      <c r="L16" s="51">
        <v>41600</v>
      </c>
      <c r="M16" s="51">
        <v>22200</v>
      </c>
      <c r="N16" s="51">
        <v>19400</v>
      </c>
      <c r="O16" s="50"/>
      <c r="P16" s="66"/>
      <c r="R16" s="66"/>
    </row>
    <row r="17" spans="1:18" ht="19.5" customHeight="1">
      <c r="A17" s="50" t="s">
        <v>50</v>
      </c>
      <c r="B17" s="51">
        <v>61709</v>
      </c>
      <c r="C17" s="51">
        <v>51409</v>
      </c>
      <c r="D17" s="51">
        <v>10300</v>
      </c>
      <c r="E17" s="51">
        <v>6800</v>
      </c>
      <c r="F17" s="51">
        <v>1000</v>
      </c>
      <c r="G17" s="51">
        <v>5800</v>
      </c>
      <c r="H17" s="51">
        <v>11200</v>
      </c>
      <c r="I17" s="51">
        <v>300</v>
      </c>
      <c r="J17" s="51">
        <v>10900</v>
      </c>
      <c r="K17" s="51">
        <v>3900</v>
      </c>
      <c r="L17" s="51">
        <v>83609</v>
      </c>
      <c r="M17" s="51">
        <v>56609</v>
      </c>
      <c r="N17" s="51">
        <v>27000</v>
      </c>
      <c r="O17" s="50"/>
      <c r="P17" s="66"/>
      <c r="R17" s="66"/>
    </row>
    <row r="18" spans="1:18" ht="19.5" customHeight="1">
      <c r="A18" s="53" t="s">
        <v>51</v>
      </c>
      <c r="B18" s="51">
        <v>53077</v>
      </c>
      <c r="C18" s="54">
        <v>45277</v>
      </c>
      <c r="D18" s="54">
        <v>7800</v>
      </c>
      <c r="E18" s="51">
        <v>17100</v>
      </c>
      <c r="F18" s="51">
        <v>17100</v>
      </c>
      <c r="G18" s="51">
        <v>0</v>
      </c>
      <c r="H18" s="51">
        <v>5900</v>
      </c>
      <c r="I18" s="67">
        <v>8.6</v>
      </c>
      <c r="J18" s="67">
        <f>H18-I18</f>
        <v>5891.4</v>
      </c>
      <c r="K18" s="67"/>
      <c r="L18" s="51">
        <v>76077</v>
      </c>
      <c r="M18" s="67">
        <v>62385.6</v>
      </c>
      <c r="N18" s="67">
        <v>13691.4</v>
      </c>
      <c r="O18" s="50"/>
      <c r="P18" s="68"/>
      <c r="R18" s="66"/>
    </row>
    <row r="19" spans="1:18" ht="19.5" customHeight="1">
      <c r="A19" s="50" t="s">
        <v>52</v>
      </c>
      <c r="B19" s="51">
        <v>61374</v>
      </c>
      <c r="C19" s="51">
        <v>47574</v>
      </c>
      <c r="D19" s="51">
        <v>13800</v>
      </c>
      <c r="E19" s="51">
        <v>6400</v>
      </c>
      <c r="F19" s="51">
        <v>0</v>
      </c>
      <c r="G19" s="51">
        <v>6400</v>
      </c>
      <c r="H19" s="51">
        <v>10600</v>
      </c>
      <c r="I19" s="51">
        <v>1900</v>
      </c>
      <c r="J19" s="51">
        <v>8700</v>
      </c>
      <c r="K19" s="51"/>
      <c r="L19" s="51">
        <v>78374</v>
      </c>
      <c r="M19" s="51">
        <v>49474</v>
      </c>
      <c r="N19" s="51">
        <v>28900</v>
      </c>
      <c r="O19" s="50"/>
      <c r="P19" s="68"/>
      <c r="R19" s="66"/>
    </row>
    <row r="20" spans="1:18" ht="19.5" customHeight="1">
      <c r="A20" s="50" t="s">
        <v>53</v>
      </c>
      <c r="B20" s="51">
        <v>144679</v>
      </c>
      <c r="C20" s="51">
        <v>79979</v>
      </c>
      <c r="D20" s="51">
        <v>64700</v>
      </c>
      <c r="E20" s="51">
        <v>35900</v>
      </c>
      <c r="F20" s="51">
        <v>25400</v>
      </c>
      <c r="G20" s="51">
        <v>10500</v>
      </c>
      <c r="H20" s="51">
        <v>34900</v>
      </c>
      <c r="I20" s="51">
        <v>0</v>
      </c>
      <c r="J20" s="51">
        <v>34900</v>
      </c>
      <c r="K20" s="51"/>
      <c r="L20" s="51">
        <v>215479</v>
      </c>
      <c r="M20" s="51">
        <v>105379</v>
      </c>
      <c r="N20" s="51">
        <v>110100</v>
      </c>
      <c r="O20" s="50"/>
      <c r="P20" s="66"/>
      <c r="R20" s="66"/>
    </row>
    <row r="21" spans="1:18" ht="19.5" customHeight="1">
      <c r="A21" s="50" t="s">
        <v>54</v>
      </c>
      <c r="B21" s="51">
        <v>141721</v>
      </c>
      <c r="C21" s="51">
        <v>120721</v>
      </c>
      <c r="D21" s="51">
        <v>21000</v>
      </c>
      <c r="E21" s="51">
        <v>10500</v>
      </c>
      <c r="F21" s="51">
        <v>500</v>
      </c>
      <c r="G21" s="51">
        <v>10000</v>
      </c>
      <c r="H21" s="51">
        <v>24000</v>
      </c>
      <c r="I21" s="51">
        <v>3000</v>
      </c>
      <c r="J21" s="51">
        <v>21000</v>
      </c>
      <c r="K21" s="51"/>
      <c r="L21" s="51">
        <v>176221</v>
      </c>
      <c r="M21" s="51">
        <v>124221</v>
      </c>
      <c r="N21" s="51">
        <v>52000</v>
      </c>
      <c r="O21" s="50"/>
      <c r="P21" s="66"/>
      <c r="R21" s="66"/>
    </row>
    <row r="22" spans="1:18" ht="19.5" customHeight="1">
      <c r="A22" s="50" t="s">
        <v>55</v>
      </c>
      <c r="B22" s="51">
        <v>233521</v>
      </c>
      <c r="C22" s="51">
        <v>216721</v>
      </c>
      <c r="D22" s="51">
        <v>16800</v>
      </c>
      <c r="E22" s="51">
        <v>11700</v>
      </c>
      <c r="F22" s="51">
        <v>600</v>
      </c>
      <c r="G22" s="51">
        <v>11100</v>
      </c>
      <c r="H22" s="51">
        <v>20000</v>
      </c>
      <c r="I22" s="51">
        <v>5600</v>
      </c>
      <c r="J22" s="51">
        <v>14400</v>
      </c>
      <c r="K22" s="51">
        <v>-5000</v>
      </c>
      <c r="L22" s="51">
        <v>260221</v>
      </c>
      <c r="M22" s="51">
        <v>217921</v>
      </c>
      <c r="N22" s="51">
        <v>42300</v>
      </c>
      <c r="O22" s="50"/>
      <c r="P22" s="66"/>
      <c r="R22" s="66"/>
    </row>
    <row r="23" spans="1:11" ht="21" customHeight="1">
      <c r="A23" s="37" t="s">
        <v>56</v>
      </c>
      <c r="I23" s="69"/>
      <c r="J23" s="69"/>
      <c r="K23" s="69"/>
    </row>
    <row r="24" spans="9:11" ht="15">
      <c r="I24" s="69"/>
      <c r="J24" s="69"/>
      <c r="K24" s="69"/>
    </row>
    <row r="25" spans="9:11" ht="15">
      <c r="I25" s="69"/>
      <c r="J25" s="69"/>
      <c r="K25" s="69"/>
    </row>
    <row r="26" spans="9:11" ht="15">
      <c r="I26" s="69"/>
      <c r="J26" s="69"/>
      <c r="K26" s="69"/>
    </row>
    <row r="27" spans="9:11" ht="15">
      <c r="I27" s="69"/>
      <c r="J27" s="69"/>
      <c r="K27" s="69"/>
    </row>
    <row r="28" spans="9:11" ht="15">
      <c r="I28" s="69"/>
      <c r="J28" s="69"/>
      <c r="K28" s="69"/>
    </row>
    <row r="29" spans="9:11" ht="15">
      <c r="I29" s="69"/>
      <c r="J29" s="69"/>
      <c r="K29" s="69"/>
    </row>
    <row r="30" spans="9:11" ht="15">
      <c r="I30" s="69"/>
      <c r="J30" s="69"/>
      <c r="K30" s="69"/>
    </row>
    <row r="31" spans="9:11" ht="15">
      <c r="I31" s="69"/>
      <c r="J31" s="69"/>
      <c r="K31" s="69"/>
    </row>
    <row r="32" spans="9:11" ht="15">
      <c r="I32" s="69"/>
      <c r="J32" s="69"/>
      <c r="K32" s="69"/>
    </row>
  </sheetData>
  <sheetProtection/>
  <mergeCells count="16">
    <mergeCell ref="A2:O2"/>
    <mergeCell ref="N3:O3"/>
    <mergeCell ref="B4:D4"/>
    <mergeCell ref="E4:J4"/>
    <mergeCell ref="L4:N4"/>
    <mergeCell ref="E5:G5"/>
    <mergeCell ref="H5:J5"/>
    <mergeCell ref="A4:A6"/>
    <mergeCell ref="B5:B6"/>
    <mergeCell ref="C5:C6"/>
    <mergeCell ref="D5:D6"/>
    <mergeCell ref="K5:K6"/>
    <mergeCell ref="L5:L6"/>
    <mergeCell ref="M5:M6"/>
    <mergeCell ref="N5:N6"/>
    <mergeCell ref="O4:O6"/>
  </mergeCells>
  <printOptions horizontalCentered="1"/>
  <pageMargins left="0.39" right="0.39" top="0.87" bottom="0.74" header="0.51" footer="0.51"/>
  <pageSetup fitToHeight="0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workbookViewId="0" topLeftCell="A5">
      <selection activeCell="F15" sqref="F15"/>
    </sheetView>
  </sheetViews>
  <sheetFormatPr defaultColWidth="9.00390625" defaultRowHeight="14.25"/>
  <cols>
    <col min="1" max="1" width="3.375" style="1" customWidth="1"/>
    <col min="2" max="2" width="31.375" style="0" customWidth="1"/>
    <col min="3" max="3" width="17.125" style="0" customWidth="1"/>
    <col min="4" max="4" width="9.75390625" style="0" customWidth="1"/>
    <col min="5" max="5" width="8.125" style="0" customWidth="1"/>
    <col min="6" max="6" width="8.25390625" style="0" customWidth="1"/>
    <col min="7" max="7" width="39.125" style="0" customWidth="1"/>
  </cols>
  <sheetData>
    <row r="1" ht="15">
      <c r="A1" s="2" t="s">
        <v>57</v>
      </c>
    </row>
    <row r="2" spans="1:7" ht="20.25">
      <c r="A2" s="3" t="s">
        <v>58</v>
      </c>
      <c r="B2" s="3"/>
      <c r="C2" s="4"/>
      <c r="D2" s="3"/>
      <c r="E2" s="3"/>
      <c r="F2" s="3"/>
      <c r="G2" s="5"/>
    </row>
    <row r="3" spans="1:7" ht="15">
      <c r="A3" s="6"/>
      <c r="B3" s="7"/>
      <c r="C3" s="8"/>
      <c r="D3" s="9" t="s">
        <v>2</v>
      </c>
      <c r="E3" s="9"/>
      <c r="F3" s="9"/>
      <c r="G3" s="10"/>
    </row>
    <row r="4" spans="1:7" ht="15">
      <c r="A4" s="11" t="s">
        <v>59</v>
      </c>
      <c r="B4" s="11" t="s">
        <v>60</v>
      </c>
      <c r="C4" s="11" t="s">
        <v>61</v>
      </c>
      <c r="D4" s="11" t="s">
        <v>62</v>
      </c>
      <c r="E4" s="12" t="s">
        <v>63</v>
      </c>
      <c r="F4" s="13"/>
      <c r="G4" s="11" t="s">
        <v>35</v>
      </c>
    </row>
    <row r="5" spans="1:7" ht="15">
      <c r="A5" s="14"/>
      <c r="B5" s="14"/>
      <c r="C5" s="15"/>
      <c r="D5" s="15"/>
      <c r="E5" s="11" t="s">
        <v>64</v>
      </c>
      <c r="F5" s="11" t="s">
        <v>65</v>
      </c>
      <c r="G5" s="15"/>
    </row>
    <row r="6" spans="1:7" ht="21" customHeight="1">
      <c r="A6" s="16"/>
      <c r="B6" s="17" t="s">
        <v>10</v>
      </c>
      <c r="C6" s="18"/>
      <c r="D6" s="19">
        <f aca="true" t="shared" si="0" ref="D6:F6">SUM(D7:D18)</f>
        <v>70000</v>
      </c>
      <c r="E6" s="19">
        <f t="shared" si="0"/>
        <v>20000</v>
      </c>
      <c r="F6" s="19">
        <f t="shared" si="0"/>
        <v>50000</v>
      </c>
      <c r="G6" s="18"/>
    </row>
    <row r="7" spans="1:8" ht="15">
      <c r="A7" s="20">
        <v>1</v>
      </c>
      <c r="B7" s="21" t="s">
        <v>66</v>
      </c>
      <c r="C7" s="22" t="s">
        <v>67</v>
      </c>
      <c r="D7" s="23">
        <v>1500</v>
      </c>
      <c r="E7" s="23">
        <v>1500</v>
      </c>
      <c r="F7" s="19"/>
      <c r="G7" s="18"/>
      <c r="H7" s="24">
        <v>2120399</v>
      </c>
    </row>
    <row r="8" spans="1:8" ht="24">
      <c r="A8" s="20">
        <v>2</v>
      </c>
      <c r="B8" s="25" t="s">
        <v>68</v>
      </c>
      <c r="C8" s="22" t="s">
        <v>67</v>
      </c>
      <c r="D8" s="23">
        <v>2000</v>
      </c>
      <c r="E8" s="23">
        <v>2000</v>
      </c>
      <c r="F8" s="19"/>
      <c r="G8" s="18"/>
      <c r="H8" s="24">
        <v>2120399</v>
      </c>
    </row>
    <row r="9" spans="1:8" ht="15">
      <c r="A9" s="20">
        <v>3</v>
      </c>
      <c r="B9" s="25" t="s">
        <v>69</v>
      </c>
      <c r="C9" s="22" t="s">
        <v>70</v>
      </c>
      <c r="D9" s="23">
        <v>3000</v>
      </c>
      <c r="E9" s="23">
        <v>3000</v>
      </c>
      <c r="F9" s="19"/>
      <c r="G9" s="18"/>
      <c r="H9" s="24">
        <v>2120399</v>
      </c>
    </row>
    <row r="10" spans="1:8" ht="15">
      <c r="A10" s="20">
        <v>4</v>
      </c>
      <c r="B10" s="21" t="s">
        <v>71</v>
      </c>
      <c r="C10" s="22" t="s">
        <v>70</v>
      </c>
      <c r="D10" s="23">
        <v>2000</v>
      </c>
      <c r="E10" s="23">
        <v>2000</v>
      </c>
      <c r="F10" s="19"/>
      <c r="G10" s="18"/>
      <c r="H10" s="24">
        <v>2120399</v>
      </c>
    </row>
    <row r="11" spans="1:8" ht="24">
      <c r="A11" s="20">
        <v>5</v>
      </c>
      <c r="B11" s="21" t="s">
        <v>72</v>
      </c>
      <c r="C11" s="22" t="s">
        <v>73</v>
      </c>
      <c r="D11" s="23">
        <v>4000</v>
      </c>
      <c r="E11" s="23">
        <v>4000</v>
      </c>
      <c r="F11" s="19"/>
      <c r="G11" s="26"/>
      <c r="H11" s="24">
        <v>2120399</v>
      </c>
    </row>
    <row r="12" spans="1:8" ht="15">
      <c r="A12" s="20">
        <v>6</v>
      </c>
      <c r="B12" s="21" t="s">
        <v>74</v>
      </c>
      <c r="C12" s="22" t="s">
        <v>75</v>
      </c>
      <c r="D12" s="23">
        <v>4000</v>
      </c>
      <c r="E12" s="23">
        <v>4000</v>
      </c>
      <c r="F12" s="19"/>
      <c r="G12" s="26"/>
      <c r="H12" s="27">
        <v>2130305</v>
      </c>
    </row>
    <row r="13" spans="1:8" ht="15">
      <c r="A13" s="20">
        <v>7</v>
      </c>
      <c r="B13" s="21" t="s">
        <v>76</v>
      </c>
      <c r="C13" s="28" t="s">
        <v>77</v>
      </c>
      <c r="D13" s="23">
        <v>3500</v>
      </c>
      <c r="E13" s="23">
        <v>3500</v>
      </c>
      <c r="F13" s="19"/>
      <c r="G13" s="26"/>
      <c r="H13" s="24">
        <v>2120399</v>
      </c>
    </row>
    <row r="14" spans="1:8" ht="40.5" customHeight="1">
      <c r="A14" s="20">
        <v>8</v>
      </c>
      <c r="B14" s="29" t="s">
        <v>78</v>
      </c>
      <c r="C14" s="28" t="s">
        <v>77</v>
      </c>
      <c r="D14" s="19">
        <f aca="true" t="shared" si="1" ref="D14:D17">E14+F14</f>
        <v>8400</v>
      </c>
      <c r="E14" s="23"/>
      <c r="F14" s="23">
        <v>8400</v>
      </c>
      <c r="G14" s="26" t="s">
        <v>79</v>
      </c>
      <c r="H14" s="24">
        <v>2290402</v>
      </c>
    </row>
    <row r="15" spans="1:8" ht="54.75" customHeight="1">
      <c r="A15" s="16">
        <v>9</v>
      </c>
      <c r="B15" s="30" t="s">
        <v>80</v>
      </c>
      <c r="C15" s="31" t="s">
        <v>81</v>
      </c>
      <c r="D15" s="19">
        <f t="shared" si="1"/>
        <v>4000</v>
      </c>
      <c r="E15" s="23"/>
      <c r="F15" s="23">
        <v>4000</v>
      </c>
      <c r="G15" s="26" t="s">
        <v>82</v>
      </c>
      <c r="H15" s="24">
        <v>2290402</v>
      </c>
    </row>
    <row r="16" spans="1:10" ht="72" customHeight="1">
      <c r="A16" s="16">
        <v>10</v>
      </c>
      <c r="B16" s="32" t="s">
        <v>83</v>
      </c>
      <c r="C16" s="33" t="s">
        <v>84</v>
      </c>
      <c r="D16" s="19">
        <f t="shared" si="1"/>
        <v>11600</v>
      </c>
      <c r="E16" s="34"/>
      <c r="F16" s="34">
        <v>11600</v>
      </c>
      <c r="G16" s="26" t="s">
        <v>85</v>
      </c>
      <c r="H16" s="24">
        <v>2290402</v>
      </c>
      <c r="J16" t="s">
        <v>86</v>
      </c>
    </row>
    <row r="17" spans="1:8" ht="30.75" customHeight="1">
      <c r="A17" s="16">
        <v>11</v>
      </c>
      <c r="B17" s="35" t="s">
        <v>87</v>
      </c>
      <c r="C17" s="36" t="s">
        <v>88</v>
      </c>
      <c r="D17" s="19">
        <f t="shared" si="1"/>
        <v>21000</v>
      </c>
      <c r="E17" s="23"/>
      <c r="F17" s="23">
        <v>21000</v>
      </c>
      <c r="G17" s="26" t="s">
        <v>89</v>
      </c>
      <c r="H17" s="24">
        <v>2290402</v>
      </c>
    </row>
    <row r="18" spans="1:8" ht="45.75" customHeight="1">
      <c r="A18" s="16">
        <v>12</v>
      </c>
      <c r="B18" s="35" t="s">
        <v>90</v>
      </c>
      <c r="C18" s="36" t="s">
        <v>91</v>
      </c>
      <c r="D18" s="19">
        <v>5000</v>
      </c>
      <c r="E18" s="23"/>
      <c r="F18" s="23">
        <v>5000</v>
      </c>
      <c r="G18" s="26" t="s">
        <v>92</v>
      </c>
      <c r="H18" s="24">
        <v>2290402</v>
      </c>
    </row>
  </sheetData>
  <sheetProtection/>
  <mergeCells count="9">
    <mergeCell ref="A2:G2"/>
    <mergeCell ref="A3:B3"/>
    <mergeCell ref="D3:G3"/>
    <mergeCell ref="E4:F4"/>
    <mergeCell ref="A4:A5"/>
    <mergeCell ref="B4:B5"/>
    <mergeCell ref="C4:C5"/>
    <mergeCell ref="D4:D5"/>
    <mergeCell ref="G4:G5"/>
  </mergeCells>
  <printOptions horizontalCentered="1"/>
  <pageMargins left="0.55" right="0.55" top="0.79" bottom="0.59" header="0.35" footer="0.31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2019-07-29T03:45:49Z</dcterms:created>
  <dcterms:modified xsi:type="dcterms:W3CDTF">2019-08-16T02:07:19Z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