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95" activeTab="1"/>
  </bookViews>
  <sheets>
    <sheet name="附件1" sheetId="1" r:id="rId1"/>
    <sheet name="附件2 " sheetId="2" r:id="rId2"/>
  </sheets>
  <definedNames>
    <definedName name="_xlnm.Print_Area" localSheetId="0">'附件1'!$A$1:$J$17</definedName>
    <definedName name="_xlnm.Print_Titles" localSheetId="0">'附件1'!$2:$5</definedName>
    <definedName name="_xlnm.Print_Area" localSheetId="1">'附件2 '!$A$1:$F$19</definedName>
    <definedName name="_xlnm.Print_Titles" localSheetId="1">'附件2 '!$1:$4</definedName>
  </definedNames>
  <calcPr fullCalcOnLoad="1"/>
</workbook>
</file>

<file path=xl/sharedStrings.xml><?xml version="1.0" encoding="utf-8"?>
<sst xmlns="http://schemas.openxmlformats.org/spreadsheetml/2006/main" count="86" uniqueCount="70">
  <si>
    <t>附件1</t>
  </si>
  <si>
    <t>吕梁市市本级2019年第二次预算调整方案（草案）</t>
  </si>
  <si>
    <t>单位：万元</t>
  </si>
  <si>
    <t>收  入</t>
  </si>
  <si>
    <t>支  出</t>
  </si>
  <si>
    <t>项          目</t>
  </si>
  <si>
    <t>第一次调整后预算数</t>
  </si>
  <si>
    <t>第二次调整数</t>
  </si>
  <si>
    <t>第二次调整后预算数</t>
  </si>
  <si>
    <t>调整数备注</t>
  </si>
  <si>
    <t>合计</t>
  </si>
  <si>
    <t>一、一般公共预算收入</t>
  </si>
  <si>
    <t>一、一般公共预算支出</t>
  </si>
  <si>
    <t xml:space="preserve">     一般债务收入</t>
  </si>
  <si>
    <t>1、市本级支出</t>
  </si>
  <si>
    <t xml:space="preserve">    其他公安支出2040299</t>
  </si>
  <si>
    <t>调减市公安局看守所建设项目534万元。</t>
  </si>
  <si>
    <t xml:space="preserve">    “两庭”建设2040506</t>
  </si>
  <si>
    <t>调增市中级人民审判法庭建设项目534万元。</t>
  </si>
  <si>
    <t xml:space="preserve">    其他城乡社区公共设施支出2120399</t>
  </si>
  <si>
    <t>调减11667万元：①新区经二、四路和学院路工程5250万元；②市区雨污分流及永宁东路改造工程3600万元；③东川河景观步道工程1000万元；④火车站候车厅提升改造工程800万元；⑤市第二污水处理厂提温改造项目1017万元。调增11667万元：①吕梁高等师范专科学校项目建设资金2000万元；②新城体育中心项目1800万元；③纬十八路、纬十九路二期等12条道路建设项目350万元；④新城第三初级中学项目100万元；⑤市便民服务中心建设项目1000万元；⑥市区集中供热全覆盖工程（包括东谷仓特色农业科创园供热工程）项目5400万元；⑦吕梁民用机场建设资金缺口1017万元。</t>
  </si>
  <si>
    <t>2、转贷各县市区支出</t>
  </si>
  <si>
    <t xml:space="preserve">    一般债务转贷支出</t>
  </si>
  <si>
    <t xml:space="preserve">    转贷国际组织借款</t>
  </si>
  <si>
    <t>二、政府性基金预算收入</t>
  </si>
  <si>
    <t>二、政府性基金预算支出</t>
  </si>
  <si>
    <t xml:space="preserve">    专项债务收入</t>
  </si>
  <si>
    <t>2、转贷各县市区专项债务支出</t>
  </si>
  <si>
    <t>附件2</t>
  </si>
  <si>
    <t>吕梁市市本级2019年第二次预算调整项目情况表</t>
  </si>
  <si>
    <t>序号</t>
  </si>
  <si>
    <t>项目名称</t>
  </si>
  <si>
    <t>项目实施主体</t>
  </si>
  <si>
    <t>建议核减债券资金</t>
  </si>
  <si>
    <t>建议安排债券资金</t>
  </si>
  <si>
    <t>备注</t>
  </si>
  <si>
    <t>总计</t>
  </si>
  <si>
    <t>新区经二、四路和学院路工程</t>
  </si>
  <si>
    <t>市新区建设管理中心</t>
  </si>
  <si>
    <t>1、经二路北起规划经一路，南止现状十六路。全长1.8km，总投资约1.75亿元；2、经四路北起纬十六路，南止于规划纬二十四路，全长2.8km，总投资约1.75亿元；3、学院路北起纬三十一路，南止于现状安居路，全长约1.7km，总投资约1.25亿元。由于无法形成支付，拟核减5250万元。</t>
  </si>
  <si>
    <t>市区雨污分流及永宁东路改造工程</t>
  </si>
  <si>
    <t>市城市管理局</t>
  </si>
  <si>
    <t>市区雨污分流及永宁东路改造工程总投资23485.41万元，合同价23052.6万元，到位资金12500万元。由于无法形成支付，拟核减3600万元。</t>
  </si>
  <si>
    <t>东川河景观步道工程</t>
  </si>
  <si>
    <t>东川河景观步道工程总投资万元9418万元，合同价9316.45万元，到位资金6082.5万元，由于手续问题无法形成支付，本次拟核减1000万元。</t>
  </si>
  <si>
    <t>火车站候车厅提升改造工程</t>
  </si>
  <si>
    <t>火车站候车厅提升改造工程总投资万元2395.92万元，合同价2333.21万元，到位资金1161.8万元，由于手续问题无法形成支付，本次拟核减800万元。</t>
  </si>
  <si>
    <t>市公安局看守所建设项目</t>
  </si>
  <si>
    <t>市公安局</t>
  </si>
  <si>
    <t>市看守所“智慧监管”和“监控设备”改造年内无法形成实际支付，本次拟核减534万元。</t>
  </si>
  <si>
    <t>市第二污水处理厂提温改造工程</t>
  </si>
  <si>
    <t>市城管中心</t>
  </si>
  <si>
    <t>吕梁高等师范专科学校项目建设资金</t>
  </si>
  <si>
    <t>总投资约13.8亿元,已纳入教育扶贫PPP项目，本次拟安排项目资金2000万元。</t>
  </si>
  <si>
    <t>市区集中供热全覆盖工程（包括东谷仓特色农业科创园供热工程）</t>
  </si>
  <si>
    <t>市区集中供热全覆盖工程（包括东谷仓特色农业科创园供热工程）初步设计批复总投资127469.61万元，合同价123597.24万元，到位资金90507.5万元，目前工程已完工并投入使用，本次拟安排资金缺口5400万元。</t>
  </si>
  <si>
    <t>新城体育中心项目</t>
  </si>
  <si>
    <t>项目总建筑面积89500万平方米，总投资11.6亿元，市财政已安排债券资金1500万元，本次拟安排1800万元。</t>
  </si>
  <si>
    <t>纬十八路、纬十九路二期、纬二十一路二期等12条道路项目</t>
  </si>
  <si>
    <t>包括纬十八路、纬十九路（二期）、纬二十路、纬二十一路（二期）、纬二十三路（一期）、纬二十四路（一期）、纬二十七路(一期）、纬二十八路、支路一、支路三（一期）、支路七（一期）、纬三十三路，本次拟安排项目建设进度资金350万元。</t>
  </si>
  <si>
    <t>新城第三初级中学项目</t>
  </si>
  <si>
    <t>选址于吕梁大道西，规划纬三十路以北，北川河以东。占地面积3.83公顷，约57.4亩，总投资2.1亿元。本次拟安排项目建设启动经费100万元。</t>
  </si>
  <si>
    <t>市便民服务中心建设项目</t>
  </si>
  <si>
    <t>项目总投资概算31136.88万元,项目合同总价为34362.92万元，已到位资金27172.52万元，资金缺口为3964.36万元，本次拟安排1000万元。</t>
  </si>
  <si>
    <t>市中级人民审判法庭建设项目</t>
  </si>
  <si>
    <t>市中级人民法院</t>
  </si>
  <si>
    <t>市中级人民法院审判法庭供热工程和10KV开闭所新建工程通过了发改委可行性批复，项目概算1707万元，本次拟安排项目建设资金534万元。</t>
  </si>
  <si>
    <t>吕梁民用机场建设资金缺口</t>
  </si>
  <si>
    <t>吕梁飞机场建设领导组</t>
  </si>
  <si>
    <t>吕梁民用机场于2010年10月开工建设，2013年11月竣工验收，2014年1月正式通航，工程投资决算158939.69万元，累计到位资金157923万元，资金缺口1017万元。本次拟安排1017万元。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</si>
</sst>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5"/>
      <name val="黑体"/>
      <family val="0"/>
    </font>
    <font>
      <sz val="10"/>
      <name val="宋体"/>
      <family val="0"/>
    </font>
    <font>
      <sz val="18"/>
      <name val="方正小标宋简体"/>
      <family val="4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sz val="16"/>
      <name val="黑体"/>
      <family val="0"/>
    </font>
    <font>
      <sz val="16"/>
      <name val="方正小标宋简体"/>
      <family val="4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0" fillId="0" borderId="0">
      <alignment/>
      <protection/>
    </xf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46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9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6" fontId="1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1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  <protection locked="0"/>
    </xf>
    <xf numFmtId="0" fontId="13" fillId="0" borderId="9" xfId="0" applyNumberFormat="1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vertical="center" wrapText="1"/>
    </xf>
    <xf numFmtId="0" fontId="14" fillId="0" borderId="9" xfId="0" applyNumberFormat="1" applyFont="1" applyBorder="1" applyAlignment="1">
      <alignment vertical="center" wrapText="1"/>
    </xf>
    <xf numFmtId="0" fontId="14" fillId="0" borderId="9" xfId="0" applyNumberFormat="1" applyFont="1" applyBorder="1" applyAlignment="1" applyProtection="1">
      <alignment horizontal="right" vertical="center"/>
      <protection locked="0"/>
    </xf>
    <xf numFmtId="0" fontId="13" fillId="0" borderId="9" xfId="0" applyNumberFormat="1" applyFont="1" applyBorder="1" applyAlignment="1" applyProtection="1">
      <alignment horizontal="right" vertical="center"/>
      <protection locked="0"/>
    </xf>
    <xf numFmtId="0" fontId="5" fillId="0" borderId="9" xfId="0" applyNumberFormat="1" applyFont="1" applyBorder="1" applyAlignment="1">
      <alignment vertical="center" wrapText="1"/>
    </xf>
    <xf numFmtId="0" fontId="3" fillId="0" borderId="9" xfId="0" applyNumberFormat="1" applyFont="1" applyBorder="1" applyAlignment="1" applyProtection="1">
      <alignment horizontal="right" vertical="center"/>
      <protection locked="0"/>
    </xf>
    <xf numFmtId="0" fontId="3" fillId="0" borderId="9" xfId="0" applyNumberFormat="1" applyFont="1" applyBorder="1" applyAlignment="1">
      <alignment vertical="center" wrapText="1"/>
    </xf>
    <xf numFmtId="0" fontId="3" fillId="0" borderId="9" xfId="0" applyNumberFormat="1" applyFont="1" applyBorder="1" applyAlignment="1" applyProtection="1">
      <alignment horizontal="left" vertical="center" wrapText="1"/>
      <protection locked="0"/>
    </xf>
    <xf numFmtId="0" fontId="3" fillId="0" borderId="9" xfId="0" applyNumberFormat="1" applyFont="1" applyBorder="1" applyAlignment="1" applyProtection="1">
      <alignment horizontal="left" vertical="center"/>
      <protection locked="0"/>
    </xf>
    <xf numFmtId="0" fontId="3" fillId="0" borderId="9" xfId="0" applyNumberFormat="1" applyFont="1" applyBorder="1" applyAlignment="1" applyProtection="1">
      <alignment vertical="center"/>
      <protection locked="0"/>
    </xf>
    <xf numFmtId="0" fontId="14" fillId="0" borderId="9" xfId="0" applyNumberFormat="1" applyFont="1" applyBorder="1" applyAlignment="1" applyProtection="1">
      <alignment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汇总　市区在建设工程项目资金情况统计表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17"/>
  <sheetViews>
    <sheetView showZeros="0" tabSelected="1" zoomScale="115" zoomScaleNormal="115" workbookViewId="0" topLeftCell="A1">
      <pane ySplit="5" topLeftCell="A6" activePane="bottomLeft" state="frozen"/>
      <selection pane="bottomLeft" activeCell="C6" sqref="C6"/>
    </sheetView>
  </sheetViews>
  <sheetFormatPr defaultColWidth="9.00390625" defaultRowHeight="14.25"/>
  <cols>
    <col min="1" max="1" width="21.375" style="35" customWidth="1"/>
    <col min="2" max="2" width="9.375" style="35" customWidth="1"/>
    <col min="3" max="3" width="6.875" style="35" customWidth="1"/>
    <col min="4" max="4" width="9.875" style="35" customWidth="1"/>
    <col min="5" max="5" width="7.50390625" style="35" customWidth="1"/>
    <col min="6" max="6" width="20.50390625" style="35" customWidth="1"/>
    <col min="7" max="7" width="9.50390625" style="35" customWidth="1"/>
    <col min="8" max="8" width="7.50390625" style="35" customWidth="1"/>
    <col min="9" max="9" width="9.375" style="35" customWidth="1"/>
    <col min="10" max="10" width="38.00390625" style="35" customWidth="1"/>
    <col min="11" max="252" width="9.00390625" style="36" customWidth="1"/>
  </cols>
  <sheetData>
    <row r="1" spans="1:2" ht="15" customHeight="1">
      <c r="A1" s="37" t="s">
        <v>0</v>
      </c>
      <c r="B1" s="38"/>
    </row>
    <row r="2" spans="1:10" s="32" customFormat="1" ht="18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2.75" customHeight="1">
      <c r="A3" s="40"/>
      <c r="B3" s="37"/>
      <c r="H3" s="41" t="s">
        <v>2</v>
      </c>
      <c r="I3" s="41"/>
      <c r="J3" s="41"/>
    </row>
    <row r="4" spans="1:10" ht="18" customHeight="1">
      <c r="A4" s="42" t="s">
        <v>3</v>
      </c>
      <c r="B4" s="43"/>
      <c r="C4" s="43"/>
      <c r="D4" s="43"/>
      <c r="E4" s="44"/>
      <c r="F4" s="45" t="s">
        <v>4</v>
      </c>
      <c r="G4" s="45"/>
      <c r="H4" s="45"/>
      <c r="I4" s="45"/>
      <c r="J4" s="45"/>
    </row>
    <row r="5" spans="1:10" s="33" customFormat="1" ht="30" customHeight="1">
      <c r="A5" s="46" t="s">
        <v>5</v>
      </c>
      <c r="B5" s="46" t="s">
        <v>6</v>
      </c>
      <c r="C5" s="46" t="s">
        <v>7</v>
      </c>
      <c r="D5" s="46" t="s">
        <v>8</v>
      </c>
      <c r="E5" s="46" t="s">
        <v>9</v>
      </c>
      <c r="F5" s="46" t="s">
        <v>5</v>
      </c>
      <c r="G5" s="46" t="s">
        <v>6</v>
      </c>
      <c r="H5" s="46" t="s">
        <v>7</v>
      </c>
      <c r="I5" s="46" t="s">
        <v>8</v>
      </c>
      <c r="J5" s="46" t="s">
        <v>9</v>
      </c>
    </row>
    <row r="6" spans="1:10" s="34" customFormat="1" ht="18" customHeight="1">
      <c r="A6" s="46" t="s">
        <v>10</v>
      </c>
      <c r="B6" s="47">
        <v>1241282</v>
      </c>
      <c r="C6" s="47"/>
      <c r="D6" s="47">
        <f aca="true" t="shared" si="0" ref="D6:D8">B6+C6</f>
        <v>1241282</v>
      </c>
      <c r="E6" s="48"/>
      <c r="F6" s="46" t="s">
        <v>10</v>
      </c>
      <c r="G6" s="47">
        <v>1241282</v>
      </c>
      <c r="H6" s="47">
        <f>H7+H15</f>
        <v>0</v>
      </c>
      <c r="I6" s="47">
        <f>G6+H6</f>
        <v>1241282</v>
      </c>
      <c r="J6" s="48"/>
    </row>
    <row r="7" spans="1:10" s="34" customFormat="1" ht="18" customHeight="1">
      <c r="A7" s="47" t="s">
        <v>11</v>
      </c>
      <c r="B7" s="47">
        <v>844164</v>
      </c>
      <c r="C7" s="47"/>
      <c r="D7" s="47">
        <f t="shared" si="0"/>
        <v>844164</v>
      </c>
      <c r="E7" s="49"/>
      <c r="F7" s="47" t="s">
        <v>12</v>
      </c>
      <c r="G7" s="50">
        <v>844164</v>
      </c>
      <c r="H7" s="50">
        <f>H8+H12</f>
        <v>0</v>
      </c>
      <c r="I7" s="50">
        <f>G7+H7</f>
        <v>844164</v>
      </c>
      <c r="J7" s="57"/>
    </row>
    <row r="8" spans="1:10" s="33" customFormat="1" ht="22.5" customHeight="1">
      <c r="A8" s="51" t="s">
        <v>13</v>
      </c>
      <c r="B8" s="51">
        <v>49000</v>
      </c>
      <c r="C8" s="52"/>
      <c r="D8" s="51">
        <f t="shared" si="0"/>
        <v>49000</v>
      </c>
      <c r="E8" s="53"/>
      <c r="F8" s="51" t="s">
        <v>14</v>
      </c>
      <c r="G8" s="51">
        <v>696897</v>
      </c>
      <c r="H8" s="51"/>
      <c r="I8" s="51">
        <f>G8+H8</f>
        <v>696897</v>
      </c>
      <c r="J8" s="56"/>
    </row>
    <row r="9" spans="1:10" s="33" customFormat="1" ht="22.5" customHeight="1">
      <c r="A9" s="51"/>
      <c r="B9" s="51"/>
      <c r="C9" s="52"/>
      <c r="D9" s="51"/>
      <c r="E9" s="53"/>
      <c r="F9" s="51" t="s">
        <v>15</v>
      </c>
      <c r="G9" s="51">
        <v>1260</v>
      </c>
      <c r="H9" s="51">
        <v>-534</v>
      </c>
      <c r="I9" s="51">
        <f>G9+H9</f>
        <v>726</v>
      </c>
      <c r="J9" s="51" t="s">
        <v>16</v>
      </c>
    </row>
    <row r="10" spans="1:10" s="33" customFormat="1" ht="22.5" customHeight="1">
      <c r="A10" s="51"/>
      <c r="B10" s="51"/>
      <c r="C10" s="52"/>
      <c r="D10" s="51"/>
      <c r="E10" s="53"/>
      <c r="F10" s="51" t="s">
        <v>17</v>
      </c>
      <c r="G10" s="51">
        <v>1000</v>
      </c>
      <c r="H10" s="51">
        <v>534</v>
      </c>
      <c r="I10" s="51">
        <v>1534</v>
      </c>
      <c r="J10" s="51" t="s">
        <v>18</v>
      </c>
    </row>
    <row r="11" spans="1:10" s="33" customFormat="1" ht="162.75" customHeight="1">
      <c r="A11" s="54"/>
      <c r="B11" s="52"/>
      <c r="C11" s="52"/>
      <c r="D11" s="52"/>
      <c r="E11" s="53"/>
      <c r="F11" s="51" t="s">
        <v>19</v>
      </c>
      <c r="G11" s="51">
        <v>74908</v>
      </c>
      <c r="H11" s="51"/>
      <c r="I11" s="51">
        <f>G11+H11</f>
        <v>74908</v>
      </c>
      <c r="J11" s="51" t="s">
        <v>20</v>
      </c>
    </row>
    <row r="12" spans="1:10" s="33" customFormat="1" ht="22.5" customHeight="1">
      <c r="A12" s="55"/>
      <c r="B12" s="55">
        <v>0</v>
      </c>
      <c r="C12" s="52"/>
      <c r="D12" s="52">
        <f aca="true" t="shared" si="1" ref="D12:D16">B12+C12</f>
        <v>0</v>
      </c>
      <c r="E12" s="52"/>
      <c r="F12" s="51" t="s">
        <v>21</v>
      </c>
      <c r="G12" s="51">
        <v>29000</v>
      </c>
      <c r="H12" s="51"/>
      <c r="I12" s="51">
        <f>G12+H12</f>
        <v>29000</v>
      </c>
      <c r="J12" s="53"/>
    </row>
    <row r="13" spans="1:10" s="33" customFormat="1" ht="24" customHeight="1">
      <c r="A13" s="55"/>
      <c r="B13" s="55">
        <v>0</v>
      </c>
      <c r="C13" s="52"/>
      <c r="D13" s="52">
        <f t="shared" si="1"/>
        <v>0</v>
      </c>
      <c r="E13" s="52"/>
      <c r="F13" s="51" t="s">
        <v>22</v>
      </c>
      <c r="G13" s="51">
        <v>23674</v>
      </c>
      <c r="H13" s="51"/>
      <c r="I13" s="51">
        <f>G13+H13</f>
        <v>23674</v>
      </c>
      <c r="J13" s="53"/>
    </row>
    <row r="14" spans="1:10" s="33" customFormat="1" ht="24" customHeight="1">
      <c r="A14" s="55"/>
      <c r="B14" s="55"/>
      <c r="C14" s="52"/>
      <c r="D14" s="52"/>
      <c r="E14" s="52"/>
      <c r="F14" s="51" t="s">
        <v>23</v>
      </c>
      <c r="G14" s="51">
        <v>5326</v>
      </c>
      <c r="H14" s="51"/>
      <c r="I14" s="51">
        <v>5326</v>
      </c>
      <c r="J14" s="53"/>
    </row>
    <row r="15" spans="1:10" s="34" customFormat="1" ht="31.5" customHeight="1">
      <c r="A15" s="47" t="s">
        <v>24</v>
      </c>
      <c r="B15" s="47">
        <v>397118</v>
      </c>
      <c r="C15" s="47">
        <f>C16</f>
        <v>0</v>
      </c>
      <c r="D15" s="47">
        <f t="shared" si="1"/>
        <v>397118</v>
      </c>
      <c r="E15" s="49"/>
      <c r="F15" s="47" t="s">
        <v>25</v>
      </c>
      <c r="G15" s="47">
        <v>397118</v>
      </c>
      <c r="H15" s="47">
        <f>H16+H17</f>
        <v>0</v>
      </c>
      <c r="I15" s="47">
        <f>G15+H15</f>
        <v>397118</v>
      </c>
      <c r="J15" s="53"/>
    </row>
    <row r="16" spans="1:10" s="33" customFormat="1" ht="27" customHeight="1">
      <c r="A16" s="51" t="s">
        <v>26</v>
      </c>
      <c r="B16" s="51">
        <v>236000</v>
      </c>
      <c r="C16" s="51"/>
      <c r="D16" s="51">
        <f t="shared" si="1"/>
        <v>236000</v>
      </c>
      <c r="E16" s="53"/>
      <c r="F16" s="51" t="s">
        <v>14</v>
      </c>
      <c r="G16" s="51">
        <v>211118</v>
      </c>
      <c r="H16" s="51"/>
      <c r="I16" s="51">
        <f>G16+H16</f>
        <v>211118</v>
      </c>
      <c r="J16" s="53"/>
    </row>
    <row r="17" spans="1:10" ht="30" customHeight="1">
      <c r="A17" s="56"/>
      <c r="B17" s="56"/>
      <c r="C17" s="56"/>
      <c r="D17" s="56"/>
      <c r="E17" s="56"/>
      <c r="F17" s="51" t="s">
        <v>27</v>
      </c>
      <c r="G17" s="51">
        <v>186000</v>
      </c>
      <c r="H17" s="51"/>
      <c r="I17" s="51">
        <f>G17+H17</f>
        <v>186000</v>
      </c>
      <c r="J17" s="53"/>
    </row>
  </sheetData>
  <sheetProtection/>
  <mergeCells count="4">
    <mergeCell ref="A2:J2"/>
    <mergeCell ref="H3:J3"/>
    <mergeCell ref="A4:E4"/>
    <mergeCell ref="F4:J4"/>
  </mergeCells>
  <printOptions horizontalCentered="1"/>
  <pageMargins left="0.7513888888888889" right="0.7513888888888889" top="0.7868055555555555" bottom="0.5902777777777778" header="0.5118055555555555" footer="0.5118055555555555"/>
  <pageSetup fitToHeight="0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P21"/>
  <sheetViews>
    <sheetView tabSelected="1" zoomScaleSheetLayoutView="100" workbookViewId="0" topLeftCell="A1">
      <selection activeCell="C6" sqref="C6"/>
    </sheetView>
  </sheetViews>
  <sheetFormatPr defaultColWidth="8.875" defaultRowHeight="14.25"/>
  <cols>
    <col min="1" max="1" width="5.75390625" style="1" customWidth="1"/>
    <col min="2" max="2" width="31.125" style="1" customWidth="1"/>
    <col min="3" max="3" width="18.25390625" style="6" customWidth="1"/>
    <col min="4" max="4" width="9.625" style="7" customWidth="1"/>
    <col min="5" max="5" width="9.125" style="7" customWidth="1"/>
    <col min="6" max="6" width="48.125" style="1" customWidth="1"/>
    <col min="7" max="8" width="8.875" style="8" customWidth="1"/>
    <col min="9" max="250" width="8.875" style="1" customWidth="1"/>
  </cols>
  <sheetData>
    <row r="1" spans="1:8" s="1" customFormat="1" ht="18" customHeight="1">
      <c r="A1" s="9" t="s">
        <v>28</v>
      </c>
      <c r="B1" s="10"/>
      <c r="C1" s="6"/>
      <c r="D1" s="7"/>
      <c r="E1" s="7"/>
      <c r="G1" s="8"/>
      <c r="H1" s="8"/>
    </row>
    <row r="2" spans="1:6" s="2" customFormat="1" ht="24">
      <c r="A2" s="11" t="s">
        <v>29</v>
      </c>
      <c r="B2" s="11"/>
      <c r="C2" s="11"/>
      <c r="D2" s="12"/>
      <c r="E2" s="12"/>
      <c r="F2" s="11"/>
    </row>
    <row r="3" spans="1:6" s="2" customFormat="1" ht="18.75">
      <c r="A3" s="13"/>
      <c r="B3" s="13"/>
      <c r="C3" s="13"/>
      <c r="D3" s="14"/>
      <c r="E3" s="14"/>
      <c r="F3" s="15" t="s">
        <v>2</v>
      </c>
    </row>
    <row r="4" spans="1:250" s="3" customFormat="1" ht="27">
      <c r="A4" s="16" t="s">
        <v>30</v>
      </c>
      <c r="B4" s="17" t="s">
        <v>31</v>
      </c>
      <c r="C4" s="17" t="s">
        <v>32</v>
      </c>
      <c r="D4" s="17" t="s">
        <v>33</v>
      </c>
      <c r="E4" s="17" t="s">
        <v>34</v>
      </c>
      <c r="F4" s="16" t="s">
        <v>35</v>
      </c>
      <c r="G4" s="18"/>
      <c r="H4" s="18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</row>
    <row r="5" spans="1:250" s="4" customFormat="1" ht="21" customHeight="1">
      <c r="A5" s="16"/>
      <c r="B5" s="17" t="s">
        <v>36</v>
      </c>
      <c r="C5" s="17"/>
      <c r="D5" s="19">
        <f>SUM(D6:D19)</f>
        <v>12200.8</v>
      </c>
      <c r="E5" s="19">
        <f>SUM(E6:E19)</f>
        <v>12200.8</v>
      </c>
      <c r="F5" s="16"/>
      <c r="G5" s="20"/>
      <c r="H5" s="20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</row>
    <row r="6" spans="1:250" s="4" customFormat="1" ht="60">
      <c r="A6" s="21">
        <v>1</v>
      </c>
      <c r="B6" s="22" t="s">
        <v>37</v>
      </c>
      <c r="C6" s="22" t="s">
        <v>38</v>
      </c>
      <c r="D6" s="23">
        <v>5250</v>
      </c>
      <c r="E6" s="23"/>
      <c r="F6" s="24" t="s">
        <v>39</v>
      </c>
      <c r="G6" s="20"/>
      <c r="H6" s="20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</row>
    <row r="7" spans="1:250" s="4" customFormat="1" ht="36">
      <c r="A7" s="21">
        <v>2</v>
      </c>
      <c r="B7" s="22" t="s">
        <v>40</v>
      </c>
      <c r="C7" s="22" t="s">
        <v>41</v>
      </c>
      <c r="D7" s="23">
        <f>2000+1600</f>
        <v>3600</v>
      </c>
      <c r="E7" s="23"/>
      <c r="F7" s="24" t="s">
        <v>42</v>
      </c>
      <c r="G7" s="20"/>
      <c r="H7" s="20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</row>
    <row r="8" spans="1:250" s="4" customFormat="1" ht="36">
      <c r="A8" s="21">
        <v>3</v>
      </c>
      <c r="B8" s="22" t="s">
        <v>43</v>
      </c>
      <c r="C8" s="22" t="s">
        <v>41</v>
      </c>
      <c r="D8" s="23">
        <v>1000</v>
      </c>
      <c r="E8" s="23"/>
      <c r="F8" s="24" t="s">
        <v>44</v>
      </c>
      <c r="G8" s="20"/>
      <c r="H8" s="20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</row>
    <row r="9" spans="1:250" s="4" customFormat="1" ht="36">
      <c r="A9" s="21">
        <v>4</v>
      </c>
      <c r="B9" s="22" t="s">
        <v>45</v>
      </c>
      <c r="C9" s="22" t="s">
        <v>41</v>
      </c>
      <c r="D9" s="23">
        <v>800</v>
      </c>
      <c r="E9" s="23"/>
      <c r="F9" s="24" t="s">
        <v>46</v>
      </c>
      <c r="G9" s="20"/>
      <c r="H9" s="20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</row>
    <row r="10" spans="1:250" s="2" customFormat="1" ht="24">
      <c r="A10" s="21">
        <v>5</v>
      </c>
      <c r="B10" s="22" t="s">
        <v>47</v>
      </c>
      <c r="C10" s="22" t="s">
        <v>48</v>
      </c>
      <c r="D10" s="25">
        <v>533.9</v>
      </c>
      <c r="E10" s="26"/>
      <c r="F10" s="24" t="s">
        <v>49</v>
      </c>
      <c r="G10" s="8"/>
      <c r="H10" s="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s="2" customFormat="1" ht="13.5">
      <c r="A11" s="21">
        <v>6</v>
      </c>
      <c r="B11" s="22" t="s">
        <v>50</v>
      </c>
      <c r="C11" s="22" t="s">
        <v>51</v>
      </c>
      <c r="D11" s="25">
        <v>1016.9</v>
      </c>
      <c r="E11" s="25"/>
      <c r="F11" s="24"/>
      <c r="G11" s="8"/>
      <c r="H11" s="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s="4" customFormat="1" ht="24">
      <c r="A12" s="21">
        <v>7</v>
      </c>
      <c r="B12" s="22" t="s">
        <v>52</v>
      </c>
      <c r="C12" s="22" t="s">
        <v>38</v>
      </c>
      <c r="D12" s="23"/>
      <c r="E12" s="23">
        <v>2000</v>
      </c>
      <c r="F12" s="24" t="s">
        <v>53</v>
      </c>
      <c r="G12" s="8"/>
      <c r="H12" s="20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</row>
    <row r="13" spans="1:250" s="4" customFormat="1" ht="48">
      <c r="A13" s="21">
        <v>8</v>
      </c>
      <c r="B13" s="22" t="s">
        <v>54</v>
      </c>
      <c r="C13" s="22" t="s">
        <v>41</v>
      </c>
      <c r="D13" s="23"/>
      <c r="E13" s="23">
        <v>5400</v>
      </c>
      <c r="F13" s="24" t="s">
        <v>55</v>
      </c>
      <c r="G13" s="8"/>
      <c r="H13" s="20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</row>
    <row r="14" spans="1:250" s="2" customFormat="1" ht="24">
      <c r="A14" s="21">
        <v>9</v>
      </c>
      <c r="B14" s="22" t="s">
        <v>56</v>
      </c>
      <c r="C14" s="22" t="s">
        <v>38</v>
      </c>
      <c r="D14" s="26"/>
      <c r="E14" s="21">
        <v>1800</v>
      </c>
      <c r="F14" s="24" t="s">
        <v>57</v>
      </c>
      <c r="G14" s="8"/>
      <c r="H14" s="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s="2" customFormat="1" ht="48">
      <c r="A15" s="21">
        <v>10</v>
      </c>
      <c r="B15" s="22" t="s">
        <v>58</v>
      </c>
      <c r="C15" s="22" t="s">
        <v>38</v>
      </c>
      <c r="D15" s="26"/>
      <c r="E15" s="21">
        <v>350</v>
      </c>
      <c r="F15" s="24" t="s">
        <v>59</v>
      </c>
      <c r="G15" s="8"/>
      <c r="H15" s="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s="2" customFormat="1" ht="36">
      <c r="A16" s="21">
        <v>11</v>
      </c>
      <c r="B16" s="22" t="s">
        <v>60</v>
      </c>
      <c r="C16" s="22" t="s">
        <v>38</v>
      </c>
      <c r="D16" s="26"/>
      <c r="E16" s="21">
        <v>100</v>
      </c>
      <c r="F16" s="24" t="s">
        <v>61</v>
      </c>
      <c r="G16" s="8"/>
      <c r="H16" s="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s="2" customFormat="1" ht="36">
      <c r="A17" s="21">
        <v>12</v>
      </c>
      <c r="B17" s="22" t="s">
        <v>62</v>
      </c>
      <c r="C17" s="22" t="s">
        <v>38</v>
      </c>
      <c r="D17" s="26"/>
      <c r="E17" s="21">
        <v>1000</v>
      </c>
      <c r="F17" s="24" t="s">
        <v>63</v>
      </c>
      <c r="G17" s="8"/>
      <c r="H17" s="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s="2" customFormat="1" ht="36">
      <c r="A18" s="21">
        <v>13</v>
      </c>
      <c r="B18" s="22" t="s">
        <v>64</v>
      </c>
      <c r="C18" s="22" t="s">
        <v>65</v>
      </c>
      <c r="D18" s="25"/>
      <c r="E18" s="25">
        <v>533.9</v>
      </c>
      <c r="F18" s="24" t="s">
        <v>66</v>
      </c>
      <c r="G18" s="8"/>
      <c r="H18" s="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s="2" customFormat="1" ht="36">
      <c r="A19" s="21">
        <v>14</v>
      </c>
      <c r="B19" s="22" t="s">
        <v>67</v>
      </c>
      <c r="C19" s="22" t="s">
        <v>68</v>
      </c>
      <c r="D19" s="25"/>
      <c r="E19" s="25">
        <v>1016.9</v>
      </c>
      <c r="F19" s="24" t="s">
        <v>69</v>
      </c>
      <c r="G19" s="8"/>
      <c r="H19" s="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3:8" s="5" customFormat="1" ht="13.5">
      <c r="C20" s="27"/>
      <c r="D20" s="28"/>
      <c r="E20" s="28"/>
      <c r="G20" s="29"/>
      <c r="H20" s="29"/>
    </row>
    <row r="21" spans="3:8" s="5" customFormat="1" ht="13.5">
      <c r="C21" s="27"/>
      <c r="D21" s="28"/>
      <c r="E21" s="28"/>
      <c r="G21" s="29"/>
      <c r="H21" s="29"/>
    </row>
  </sheetData>
  <sheetProtection/>
  <mergeCells count="1">
    <mergeCell ref="A2:F2"/>
  </mergeCells>
  <printOptions horizontalCentered="1"/>
  <pageMargins left="0.7513888888888889" right="0.7513888888888889" top="0.8027777777777778" bottom="0.60625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2019-07-29T03:45:49Z</dcterms:created>
  <dcterms:modified xsi:type="dcterms:W3CDTF">2020-01-02T01:50:53Z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