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90" activeTab="2"/>
  </bookViews>
  <sheets>
    <sheet name="附件1 (省厅样式)" sheetId="1" r:id="rId1"/>
    <sheet name="附件2" sheetId="2" r:id="rId2"/>
    <sheet name="附件3" sheetId="3" r:id="rId3"/>
    <sheet name="附件4" sheetId="4" r:id="rId4"/>
  </sheets>
  <definedNames>
    <definedName name="_xlnm.Print_Titles" localSheetId="0">'附件1 (省厅样式)'!$4:$5</definedName>
    <definedName name="_xlnm.Print_Titles" localSheetId="2">'附件3'!$4:$4</definedName>
    <definedName name="_xlnm._FilterDatabase" localSheetId="3" hidden="1">'附件4'!$A$4:$IN$28</definedName>
  </definedNames>
  <calcPr fullCalcOnLoad="1"/>
</workbook>
</file>

<file path=xl/sharedStrings.xml><?xml version="1.0" encoding="utf-8"?>
<sst xmlns="http://schemas.openxmlformats.org/spreadsheetml/2006/main" count="195" uniqueCount="124">
  <si>
    <t>附件1</t>
  </si>
  <si>
    <t>吕梁市市本级2023年预算调整方案（草案）</t>
  </si>
  <si>
    <t xml:space="preserve">        </t>
  </si>
  <si>
    <t>单位：万元</t>
  </si>
  <si>
    <t>收  入</t>
  </si>
  <si>
    <t>支  出</t>
  </si>
  <si>
    <t>项          目</t>
  </si>
  <si>
    <t>年初预算数</t>
  </si>
  <si>
    <t>本次调整数</t>
  </si>
  <si>
    <t>调整后
预算数</t>
  </si>
  <si>
    <t xml:space="preserve">调整数备注 </t>
  </si>
  <si>
    <t>年初          预算数</t>
  </si>
  <si>
    <t>合计</t>
  </si>
  <si>
    <t>一般公共预算收入</t>
  </si>
  <si>
    <t>一般公共预算支出</t>
  </si>
  <si>
    <t>一、市本级收入</t>
  </si>
  <si>
    <t>一、市本级支出</t>
  </si>
  <si>
    <t xml:space="preserve">    其他城乡社区公共设施支出</t>
  </si>
  <si>
    <r>
      <t>调增44000万元：</t>
    </r>
    <r>
      <rPr>
        <sz val="12"/>
        <rFont val="宋体"/>
        <family val="0"/>
      </rPr>
      <t>①吕梁市第一小学5000万元；②东属巴及金融小镇片区路网建设项目一期工程4346.17万元；③吕梁市第二污水处理厂三期工程3000万元；④呈祥路南延（碧水桥-交口商业街）1536万元；⑤山西省中部引黄工程离柳退水箱涵及离柳闸室接入离柳支线输水管线（经五路部分）工程845万元；⑥文丰路拓宽改造项目653.83万元；⑦柳林县沿川村镇集中供热全覆盖工程619万元；⑧2023年政府购买棚户区改造服务贷款17007万元；</t>
    </r>
    <r>
      <rPr>
        <sz val="12"/>
        <rFont val="仿宋_GB2312"/>
        <family val="3"/>
      </rPr>
      <t>⑨</t>
    </r>
    <r>
      <rPr>
        <sz val="12"/>
        <rFont val="宋体"/>
        <family val="0"/>
      </rPr>
      <t>市城投公司城市基础设施投资国开行贷款还本付息10993万元。</t>
    </r>
  </si>
  <si>
    <t>二、转移性收入</t>
  </si>
  <si>
    <t>二、转移性支出</t>
  </si>
  <si>
    <t xml:space="preserve">    地方政府一般债券转贷收入</t>
  </si>
  <si>
    <t>一般债务转贷收入增加</t>
  </si>
  <si>
    <t xml:space="preserve">    地方政府一般债券转贷支出</t>
  </si>
  <si>
    <t xml:space="preserve">    动用预算稳定调节基金</t>
  </si>
  <si>
    <t>三、债务还本支出</t>
  </si>
  <si>
    <t>政府性基金预算收入</t>
  </si>
  <si>
    <t>政府性基金预算支出</t>
  </si>
  <si>
    <t xml:space="preserve">    国有土地使用权出让收入</t>
  </si>
  <si>
    <t xml:space="preserve">    其他国有土地使用权出让收入安排的支出</t>
  </si>
  <si>
    <r>
      <t>调减28000万元：</t>
    </r>
    <r>
      <rPr>
        <sz val="12"/>
        <rFont val="宋体"/>
        <family val="0"/>
      </rPr>
      <t>①2023年政府购买棚户区改造服务贷款17007万元；②市城投公司城市基础设施投资国开行贷款还本付息10993万元。</t>
    </r>
  </si>
  <si>
    <t xml:space="preserve">    政府收费公路专项债券收入安排的支出</t>
  </si>
  <si>
    <r>
      <t>调增11100万元：</t>
    </r>
    <r>
      <rPr>
        <sz val="12"/>
        <rFont val="宋体"/>
        <family val="0"/>
      </rPr>
      <t>汾阳至石楼高速公路工程建设项目11100万元。</t>
    </r>
  </si>
  <si>
    <t xml:space="preserve">    棚户区改造专项债券收入安排的支出</t>
  </si>
  <si>
    <r>
      <t>调增20000万元：</t>
    </r>
    <r>
      <rPr>
        <sz val="12"/>
        <rFont val="宋体"/>
        <family val="0"/>
      </rPr>
      <t>市区凤山片区棚户区改造安置项目20000万元。</t>
    </r>
  </si>
  <si>
    <t xml:space="preserve">    其他地方自行试点项目收益专项债券收入安排的支出</t>
  </si>
  <si>
    <r>
      <t>调增45500万元：</t>
    </r>
    <r>
      <rPr>
        <sz val="12"/>
        <rFont val="宋体"/>
        <family val="0"/>
      </rPr>
      <t>①市区换热站及管网系统提升改造工程9000万元；②吕梁市紧急医疗救援指挥中心改造项目3900万元；③吕梁市老旧小区综合改造15600万元；④吕梁经济技术开发区新型材料产业园区项目（一期）5000万元。⑤吕梁医疗卫生园区项目12000万元。</t>
    </r>
  </si>
  <si>
    <t xml:space="preserve">    地方政府专项债券转贷收入</t>
  </si>
  <si>
    <t>专项债务转贷收入增加</t>
  </si>
  <si>
    <t xml:space="preserve">    政府收费公路专项债券转贷支出</t>
  </si>
  <si>
    <t xml:space="preserve">    棚户区改造专项债券转贷支出</t>
  </si>
  <si>
    <t xml:space="preserve">    其他地方自行试点项目收益专项债券转贷支出</t>
  </si>
  <si>
    <t>附件2</t>
  </si>
  <si>
    <t>吕梁市2023年政府债务限额分配计划表</t>
  </si>
  <si>
    <t>县市</t>
  </si>
  <si>
    <t>2022年年末政府债务限额</t>
  </si>
  <si>
    <t>2023年限额变动</t>
  </si>
  <si>
    <t>2023年政府债务限额</t>
  </si>
  <si>
    <t>备注</t>
  </si>
  <si>
    <t>一般债务</t>
  </si>
  <si>
    <t>专项债务</t>
  </si>
  <si>
    <t>全市合计</t>
  </si>
  <si>
    <t>市本级</t>
  </si>
  <si>
    <t>县市区合计</t>
  </si>
  <si>
    <t>兴县</t>
  </si>
  <si>
    <t>岚县</t>
  </si>
  <si>
    <t>交城县</t>
  </si>
  <si>
    <t>文水县</t>
  </si>
  <si>
    <t>汾阳市</t>
  </si>
  <si>
    <t>孝义市</t>
  </si>
  <si>
    <t>交口县</t>
  </si>
  <si>
    <t>中阳县</t>
  </si>
  <si>
    <t>石楼县</t>
  </si>
  <si>
    <t>柳林县</t>
  </si>
  <si>
    <t>临县</t>
  </si>
  <si>
    <t>方山县</t>
  </si>
  <si>
    <t>离石区</t>
  </si>
  <si>
    <t>备注：2023年10月底政府债务限额余额=2022年年末政府债务限额余额+2023年限额变动</t>
  </si>
  <si>
    <t>附件3</t>
  </si>
  <si>
    <t>市本级新增政府债券安排项目情况表</t>
  </si>
  <si>
    <t>序号</t>
  </si>
  <si>
    <t>项目名称</t>
  </si>
  <si>
    <t>项目实施主体</t>
  </si>
  <si>
    <t>一般债券</t>
  </si>
  <si>
    <t>专项债券</t>
  </si>
  <si>
    <t>吕梁市第一小学</t>
  </si>
  <si>
    <t>市新区建设管理中心</t>
  </si>
  <si>
    <t>东属巴及金融小镇片区路网建设项目一期工程</t>
  </si>
  <si>
    <t>按照上级财政部门债券使用有关要求进行调整。</t>
  </si>
  <si>
    <t>山西省中部引黄工程离柳退水箱涵及离柳闸室接入离柳支线输水管线（经五路部分）工程</t>
  </si>
  <si>
    <t>文丰路拓宽改造项目</t>
  </si>
  <si>
    <t>柳林县沿川村镇集中供热全覆盖工程</t>
  </si>
  <si>
    <t>市城管局</t>
  </si>
  <si>
    <t>吕梁市第二污水处理厂三期工程</t>
  </si>
  <si>
    <t>呈祥路南延（碧水桥-交口商业街）</t>
  </si>
  <si>
    <t>吕梁市市区凤山片区棚户区改造安置项目</t>
  </si>
  <si>
    <t>吕梁市区换热站及管网系统提升改造工程</t>
  </si>
  <si>
    <t>汾阳至石楼高速公路工程建设项目</t>
  </si>
  <si>
    <t>市国资委</t>
  </si>
  <si>
    <t>吕梁市老旧小区综合改造（凤山街道办）二期工程项目</t>
  </si>
  <si>
    <t>市住建局</t>
  </si>
  <si>
    <t>吕梁市老旧小区综合改造（莲花池街道办）二期工程</t>
  </si>
  <si>
    <t>吕梁市老旧小区综合改造（滨河街道办）二期工程</t>
  </si>
  <si>
    <t>吕梁市老旧小区综合改造（离石区凤山街道办）一期工程项目</t>
  </si>
  <si>
    <t>吕梁市紧急医疗救援指挥中心改造项目</t>
  </si>
  <si>
    <t>市卫健委</t>
  </si>
  <si>
    <t>吕梁经济技术开发区新型材料产业园区项目（一期）</t>
  </si>
  <si>
    <t>吕梁经开区</t>
  </si>
  <si>
    <t>附件4</t>
  </si>
  <si>
    <t>市本级新增一般债券资金调整使用情况表</t>
  </si>
  <si>
    <t>调减债券资金</t>
  </si>
  <si>
    <t>调增债券资金</t>
  </si>
  <si>
    <t>吕梁市综合展示馆暨城市广场项目</t>
  </si>
  <si>
    <t>老旧小区综合改造</t>
  </si>
  <si>
    <t>吕梁大道二期</t>
  </si>
  <si>
    <t>特色小镇建设</t>
  </si>
  <si>
    <t>吕梁市城区老旧供水管网改造工程</t>
  </si>
  <si>
    <t>兴隆街和滨河南路提升等城市更新项目</t>
  </si>
  <si>
    <t>主城区快速北川河西崖底桥梁改造</t>
  </si>
  <si>
    <t>文丰路拓宽（南段、北段及隧道）改造项目</t>
  </si>
  <si>
    <t>主城到新区快速路项目</t>
  </si>
  <si>
    <t>吕梁市第三初级中学项目</t>
  </si>
  <si>
    <t>2020年市区中心城区城市风貌综合整治项目</t>
  </si>
  <si>
    <t>八一街口袋游园建设项目</t>
  </si>
  <si>
    <t>吕梁教育学院小游园改造项目</t>
  </si>
  <si>
    <t>国防沟管理中心项目</t>
  </si>
  <si>
    <t>吕梁市新城供水二期工程</t>
  </si>
  <si>
    <t>吕梁新区纬二十九路项目</t>
  </si>
  <si>
    <t>吕梁新区支路二(一期)项目</t>
  </si>
  <si>
    <t>纬十八路及10条道路建设项目</t>
  </si>
  <si>
    <t>新安大道雨污水管网工程(新区部分)项目</t>
  </si>
  <si>
    <t>2021年度吕梁新区路网(离石区范围内)建设项目</t>
  </si>
  <si>
    <t>经二路、经四路、学院路项目</t>
  </si>
  <si>
    <t>新区体育中心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</si>
</sst>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_ "/>
    <numFmt numFmtId="180" formatCode="#,##0_ "/>
  </numFmts>
  <fonts count="58">
    <font>
      <sz val="12"/>
      <name val="宋体"/>
      <family val="0"/>
    </font>
    <font>
      <sz val="11"/>
      <name val="宋体"/>
      <family val="0"/>
    </font>
    <font>
      <sz val="11"/>
      <color indexed="8"/>
      <name val="宋体"/>
      <family val="0"/>
    </font>
    <font>
      <sz val="15"/>
      <name val="黑体"/>
      <family val="3"/>
    </font>
    <font>
      <sz val="10"/>
      <name val="宋体"/>
      <family val="0"/>
    </font>
    <font>
      <sz val="18"/>
      <name val="方正小标宋简体"/>
      <family val="0"/>
    </font>
    <font>
      <sz val="14"/>
      <color indexed="8"/>
      <name val="宋体"/>
      <family val="0"/>
    </font>
    <font>
      <sz val="12"/>
      <color indexed="8"/>
      <name val="宋体"/>
      <family val="0"/>
    </font>
    <font>
      <b/>
      <sz val="11"/>
      <color indexed="8"/>
      <name val="宋体"/>
      <family val="0"/>
    </font>
    <font>
      <sz val="10"/>
      <color indexed="8"/>
      <name val="宋体"/>
      <family val="0"/>
    </font>
    <font>
      <sz val="9"/>
      <name val="宋体"/>
      <family val="0"/>
    </font>
    <font>
      <sz val="14"/>
      <name val="黑体"/>
      <family val="3"/>
    </font>
    <font>
      <sz val="16"/>
      <name val="方正小标宋简体"/>
      <family val="0"/>
    </font>
    <font>
      <b/>
      <sz val="11"/>
      <name val="宋体"/>
      <family val="0"/>
    </font>
    <font>
      <sz val="12"/>
      <name val="黑体"/>
      <family val="3"/>
    </font>
    <font>
      <b/>
      <sz val="12"/>
      <name val="宋体"/>
      <family val="0"/>
    </font>
    <font>
      <sz val="16"/>
      <name val="黑体"/>
      <family val="3"/>
    </font>
    <font>
      <b/>
      <sz val="13"/>
      <name val="宋体"/>
      <family val="0"/>
    </font>
    <font>
      <sz val="1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color indexed="63"/>
      </top>
      <bottom style="thin"/>
    </border>
    <border>
      <left style="thin"/>
      <right/>
      <top style="thin"/>
      <bottom style="thin"/>
    </border>
    <border>
      <left style="thin"/>
      <right style="thin"/>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10" fillId="0" borderId="0">
      <alignment/>
      <protection/>
    </xf>
    <xf numFmtId="0" fontId="0" fillId="0" borderId="0">
      <alignment/>
      <protection/>
    </xf>
  </cellStyleXfs>
  <cellXfs count="125">
    <xf numFmtId="0" fontId="0" fillId="0" borderId="0" xfId="0" applyAlignment="1">
      <alignment/>
    </xf>
    <xf numFmtId="0" fontId="2" fillId="0" borderId="0" xfId="0" applyFont="1" applyBorder="1" applyAlignment="1">
      <alignment vertical="center"/>
    </xf>
    <xf numFmtId="0" fontId="2" fillId="0" borderId="0" xfId="0" applyFont="1" applyFill="1" applyBorder="1" applyAlignment="1">
      <alignment vertical="center"/>
    </xf>
    <xf numFmtId="0" fontId="1" fillId="0" borderId="0" xfId="0" applyFont="1" applyAlignment="1">
      <alignment/>
    </xf>
    <xf numFmtId="0" fontId="0" fillId="0" borderId="0" xfId="0" applyAlignment="1">
      <alignment wrapText="1"/>
    </xf>
    <xf numFmtId="0" fontId="3" fillId="0" borderId="0" xfId="0" applyNumberFormat="1" applyFont="1" applyAlignment="1" applyProtection="1">
      <alignment vertical="center"/>
      <protection locked="0"/>
    </xf>
    <xf numFmtId="0" fontId="4" fillId="0" borderId="0" xfId="0" applyNumberFormat="1" applyFont="1" applyAlignment="1" applyProtection="1">
      <alignment vertical="center" wrapText="1"/>
      <protection locked="0"/>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NumberFormat="1" applyFont="1" applyAlignment="1">
      <alignment horizontal="center" vertical="center" wrapText="1"/>
    </xf>
    <xf numFmtId="0" fontId="5"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0" xfId="0" applyFont="1" applyBorder="1" applyAlignment="1">
      <alignment vertical="center"/>
    </xf>
    <xf numFmtId="0" fontId="8" fillId="0" borderId="10" xfId="0" applyFont="1" applyFill="1" applyBorder="1" applyAlignment="1">
      <alignment horizontal="center" vertical="center" wrapText="1"/>
    </xf>
    <xf numFmtId="176" fontId="8" fillId="0" borderId="9" xfId="0" applyNumberFormat="1" applyFont="1" applyFill="1" applyBorder="1" applyAlignment="1">
      <alignment horizontal="right" vertical="center" wrapText="1"/>
    </xf>
    <xf numFmtId="0" fontId="8" fillId="0" borderId="0" xfId="0" applyFont="1" applyAlignment="1">
      <alignment vertical="center"/>
    </xf>
    <xf numFmtId="0" fontId="9" fillId="0" borderId="9" xfId="0" applyFont="1" applyFill="1" applyBorder="1" applyAlignment="1">
      <alignment horizontal="center" vertical="center"/>
    </xf>
    <xf numFmtId="0" fontId="10" fillId="0" borderId="9" xfId="0" applyFont="1" applyFill="1" applyBorder="1" applyAlignment="1" applyProtection="1">
      <alignment horizontal="left" vertical="center" wrapText="1"/>
      <protection/>
    </xf>
    <xf numFmtId="0" fontId="57" fillId="0" borderId="9" xfId="0" applyFont="1" applyFill="1" applyBorder="1" applyAlignment="1">
      <alignment horizontal="left" vertical="center" wrapText="1"/>
    </xf>
    <xf numFmtId="0" fontId="9" fillId="0" borderId="9" xfId="0" applyFont="1" applyFill="1" applyBorder="1" applyAlignment="1">
      <alignment horizontal="right" vertical="center" wrapText="1"/>
    </xf>
    <xf numFmtId="0" fontId="2" fillId="0" borderId="0" xfId="0" applyFont="1" applyAlignment="1">
      <alignment vertical="center"/>
    </xf>
    <xf numFmtId="0" fontId="57" fillId="0" borderId="9" xfId="0" applyFont="1" applyFill="1" applyBorder="1" applyAlignment="1">
      <alignment horizontal="left" vertical="center" wrapText="1"/>
    </xf>
    <xf numFmtId="0" fontId="9" fillId="0" borderId="9" xfId="0" applyFont="1" applyFill="1" applyBorder="1" applyAlignment="1">
      <alignment horizontal="right" vertical="center"/>
    </xf>
    <xf numFmtId="0" fontId="10"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0" fontId="8" fillId="0" borderId="0" xfId="0" applyFont="1" applyFill="1" applyBorder="1" applyAlignment="1">
      <alignment vertical="center"/>
    </xf>
    <xf numFmtId="0" fontId="8" fillId="0" borderId="0" xfId="0" applyFont="1" applyFill="1" applyAlignment="1">
      <alignment vertical="center"/>
    </xf>
    <xf numFmtId="0" fontId="2" fillId="0" borderId="0" xfId="0" applyFont="1" applyFill="1" applyAlignment="1">
      <alignment vertical="center"/>
    </xf>
    <xf numFmtId="0" fontId="4" fillId="0" borderId="0" xfId="0" applyNumberFormat="1" applyFont="1" applyAlignment="1" applyProtection="1">
      <alignment vertical="center"/>
      <protection locked="0"/>
    </xf>
    <xf numFmtId="0" fontId="2" fillId="0" borderId="0" xfId="0" applyFont="1" applyFill="1" applyBorder="1" applyAlignment="1">
      <alignment horizontal="right" vertical="center"/>
    </xf>
    <xf numFmtId="176" fontId="8" fillId="0" borderId="9" xfId="0" applyNumberFormat="1" applyFont="1" applyFill="1" applyBorder="1" applyAlignment="1">
      <alignment horizontal="center" vertical="center" wrapText="1"/>
    </xf>
    <xf numFmtId="0" fontId="9" fillId="0" borderId="9" xfId="0" applyFont="1" applyBorder="1" applyAlignment="1">
      <alignment vertical="center"/>
    </xf>
    <xf numFmtId="0" fontId="9" fillId="0" borderId="9" xfId="0" applyFont="1" applyBorder="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9" fillId="0" borderId="9" xfId="0" applyNumberFormat="1" applyFont="1" applyFill="1" applyBorder="1" applyAlignment="1" applyProtection="1">
      <alignment horizontal="left" vertical="center"/>
      <protection/>
    </xf>
    <xf numFmtId="177" fontId="2" fillId="0" borderId="9" xfId="0" applyNumberFormat="1" applyFont="1" applyFill="1" applyBorder="1" applyAlignment="1">
      <alignment horizontal="center" vertical="center" wrapText="1"/>
    </xf>
    <xf numFmtId="0" fontId="57" fillId="0" borderId="11" xfId="0" applyFont="1" applyFill="1" applyBorder="1" applyAlignment="1">
      <alignment vertical="center" wrapText="1"/>
    </xf>
    <xf numFmtId="0" fontId="9" fillId="0" borderId="9" xfId="0" applyNumberFormat="1" applyFont="1" applyFill="1" applyBorder="1" applyAlignment="1" applyProtection="1">
      <alignment horizontal="left" vertical="center" wrapText="1"/>
      <protection/>
    </xf>
    <xf numFmtId="0" fontId="57" fillId="0" borderId="0" xfId="0" applyFont="1" applyFill="1" applyBorder="1" applyAlignment="1">
      <alignment vertical="center" wrapText="1"/>
    </xf>
    <xf numFmtId="0" fontId="1" fillId="0" borderId="0" xfId="0" applyFont="1" applyFill="1" applyAlignment="1">
      <alignment/>
    </xf>
    <xf numFmtId="0" fontId="57" fillId="0" borderId="9" xfId="0" applyFont="1" applyFill="1" applyBorder="1" applyAlignment="1">
      <alignment vertical="center" wrapText="1"/>
    </xf>
    <xf numFmtId="0" fontId="4" fillId="0" borderId="9" xfId="64" applyFont="1" applyFill="1" applyBorder="1" applyAlignment="1">
      <alignment horizontal="left" vertical="center" wrapText="1"/>
      <protection/>
    </xf>
    <xf numFmtId="0" fontId="9"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0" xfId="0" applyFont="1" applyBorder="1" applyAlignment="1">
      <alignment vertical="center"/>
    </xf>
    <xf numFmtId="0" fontId="4" fillId="0" borderId="0" xfId="0" applyFont="1" applyFill="1" applyAlignment="1">
      <alignment/>
    </xf>
    <xf numFmtId="0" fontId="11" fillId="0" borderId="0" xfId="0" applyFont="1" applyFill="1" applyAlignment="1">
      <alignment/>
    </xf>
    <xf numFmtId="0" fontId="12" fillId="0" borderId="0" xfId="0" applyFont="1" applyFill="1" applyAlignment="1">
      <alignment horizontal="center" vertical="center"/>
    </xf>
    <xf numFmtId="0" fontId="4" fillId="0" borderId="0" xfId="0" applyFont="1" applyFill="1" applyAlignment="1">
      <alignment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77" fontId="13" fillId="0" borderId="9" xfId="0" applyNumberFormat="1" applyFont="1" applyFill="1" applyBorder="1" applyAlignment="1">
      <alignment horizontal="center" vertical="center"/>
    </xf>
    <xf numFmtId="178" fontId="13"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77" fontId="1"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1" fillId="0" borderId="18" xfId="0" applyFont="1" applyFill="1" applyBorder="1" applyAlignment="1">
      <alignment horizontal="center" vertical="center"/>
    </xf>
    <xf numFmtId="177" fontId="1" fillId="0" borderId="18"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176" fontId="13" fillId="0" borderId="9" xfId="0" applyNumberFormat="1" applyFont="1" applyFill="1" applyBorder="1" applyAlignment="1">
      <alignment horizontal="center" vertical="center"/>
    </xf>
    <xf numFmtId="0" fontId="13" fillId="0" borderId="9" xfId="0" applyFont="1" applyFill="1" applyBorder="1" applyAlignment="1">
      <alignment vertical="center"/>
    </xf>
    <xf numFmtId="0" fontId="1" fillId="0" borderId="9" xfId="0" applyFont="1" applyFill="1" applyBorder="1" applyAlignment="1">
      <alignment vertical="center" wrapText="1"/>
    </xf>
    <xf numFmtId="176" fontId="0" fillId="0" borderId="0" xfId="0" applyNumberFormat="1" applyAlignment="1">
      <alignment/>
    </xf>
    <xf numFmtId="0" fontId="1" fillId="0" borderId="9" xfId="0" applyFont="1" applyFill="1" applyBorder="1" applyAlignment="1">
      <alignment vertical="center"/>
    </xf>
    <xf numFmtId="179" fontId="0" fillId="0" borderId="0" xfId="0" applyNumberFormat="1" applyAlignment="1">
      <alignment/>
    </xf>
    <xf numFmtId="176" fontId="0" fillId="0" borderId="0" xfId="0" applyNumberFormat="1" applyAlignment="1" applyProtection="1">
      <alignment vertical="center"/>
      <protection locked="0"/>
    </xf>
    <xf numFmtId="176" fontId="14" fillId="0" borderId="0" xfId="0" applyNumberFormat="1" applyFont="1" applyAlignment="1" applyProtection="1">
      <alignment vertical="center"/>
      <protection locked="0"/>
    </xf>
    <xf numFmtId="176" fontId="0" fillId="0" borderId="0" xfId="0" applyNumberFormat="1" applyFont="1" applyAlignment="1" applyProtection="1">
      <alignment vertical="center"/>
      <protection locked="0"/>
    </xf>
    <xf numFmtId="176" fontId="15" fillId="0" borderId="0" xfId="0" applyNumberFormat="1" applyFont="1" applyAlignment="1" applyProtection="1">
      <alignment vertical="center"/>
      <protection locked="0"/>
    </xf>
    <xf numFmtId="0" fontId="0" fillId="0" borderId="0" xfId="0" applyNumberFormat="1" applyAlignment="1" applyProtection="1">
      <alignment vertical="center"/>
      <protection locked="0"/>
    </xf>
    <xf numFmtId="0" fontId="14" fillId="0" borderId="0" xfId="0" applyNumberFormat="1" applyFont="1" applyAlignment="1" applyProtection="1">
      <alignment vertical="center"/>
      <protection locked="0"/>
    </xf>
    <xf numFmtId="0" fontId="16" fillId="0" borderId="0" xfId="0" applyNumberFormat="1" applyFont="1" applyAlignment="1" applyProtection="1">
      <alignment vertical="center"/>
      <protection locked="0"/>
    </xf>
    <xf numFmtId="0" fontId="12" fillId="0" borderId="0" xfId="0" applyNumberFormat="1" applyFont="1" applyAlignment="1">
      <alignment horizontal="center" vertical="center" wrapText="1"/>
    </xf>
    <xf numFmtId="0" fontId="1" fillId="0" borderId="0" xfId="0" applyNumberFormat="1" applyFont="1" applyAlignment="1" applyProtection="1">
      <alignment vertical="center"/>
      <protection locked="0"/>
    </xf>
    <xf numFmtId="0" fontId="1" fillId="0" borderId="0" xfId="0" applyNumberFormat="1" applyFont="1" applyBorder="1" applyAlignment="1" applyProtection="1">
      <alignment horizontal="center" vertical="center"/>
      <protection locked="0"/>
    </xf>
    <xf numFmtId="0" fontId="17" fillId="0" borderId="19" xfId="0" applyNumberFormat="1" applyFont="1" applyBorder="1" applyAlignment="1" applyProtection="1">
      <alignment horizontal="center" vertical="center"/>
      <protection locked="0"/>
    </xf>
    <xf numFmtId="0" fontId="17" fillId="0" borderId="20" xfId="0" applyNumberFormat="1" applyFont="1" applyBorder="1" applyAlignment="1" applyProtection="1">
      <alignment horizontal="center" vertical="center"/>
      <protection locked="0"/>
    </xf>
    <xf numFmtId="0" fontId="17" fillId="0" borderId="21" xfId="0" applyNumberFormat="1" applyFont="1" applyBorder="1" applyAlignment="1" applyProtection="1">
      <alignment horizontal="center" vertical="center"/>
      <protection locked="0"/>
    </xf>
    <xf numFmtId="0" fontId="17" fillId="0" borderId="9" xfId="0" applyNumberFormat="1" applyFont="1" applyBorder="1" applyAlignment="1" applyProtection="1">
      <alignment horizontal="center" vertical="center" wrapText="1"/>
      <protection locked="0"/>
    </xf>
    <xf numFmtId="0" fontId="17" fillId="0" borderId="9" xfId="0" applyNumberFormat="1" applyFont="1" applyBorder="1" applyAlignment="1" applyProtection="1">
      <alignment horizontal="center" vertical="center"/>
      <protection locked="0"/>
    </xf>
    <xf numFmtId="0" fontId="17" fillId="0" borderId="9" xfId="0" applyNumberFormat="1" applyFont="1" applyBorder="1" applyAlignment="1" applyProtection="1">
      <alignment horizontal="center" vertical="center" wrapText="1"/>
      <protection locked="0"/>
    </xf>
    <xf numFmtId="0" fontId="17" fillId="0" borderId="13" xfId="0" applyNumberFormat="1" applyFont="1" applyBorder="1" applyAlignment="1" applyProtection="1">
      <alignment horizontal="center" vertical="center" wrapText="1"/>
      <protection locked="0"/>
    </xf>
    <xf numFmtId="176" fontId="17" fillId="0" borderId="9" xfId="0" applyNumberFormat="1" applyFont="1" applyBorder="1" applyAlignment="1" applyProtection="1">
      <alignment horizontal="right" vertical="center"/>
      <protection locked="0"/>
    </xf>
    <xf numFmtId="0" fontId="17" fillId="0" borderId="9" xfId="0" applyNumberFormat="1" applyFont="1" applyBorder="1" applyAlignment="1" applyProtection="1">
      <alignment horizontal="right" vertical="center"/>
      <protection locked="0"/>
    </xf>
    <xf numFmtId="0" fontId="18" fillId="0" borderId="9" xfId="0" applyNumberFormat="1" applyFont="1" applyBorder="1" applyAlignment="1" applyProtection="1">
      <alignment horizontal="left" vertical="center"/>
      <protection locked="0"/>
    </xf>
    <xf numFmtId="0" fontId="18" fillId="0" borderId="9" xfId="0" applyNumberFormat="1" applyFont="1" applyBorder="1" applyAlignment="1" applyProtection="1">
      <alignment vertical="center"/>
      <protection locked="0"/>
    </xf>
    <xf numFmtId="0" fontId="18" fillId="0" borderId="9" xfId="0" applyNumberFormat="1" applyFont="1" applyBorder="1" applyAlignment="1" applyProtection="1">
      <alignment horizontal="left" vertical="center" wrapText="1"/>
      <protection locked="0"/>
    </xf>
    <xf numFmtId="0" fontId="18" fillId="0" borderId="9" xfId="0" applyNumberFormat="1" applyFont="1" applyBorder="1" applyAlignment="1" applyProtection="1">
      <alignment horizontal="right" vertical="center"/>
      <protection locked="0"/>
    </xf>
    <xf numFmtId="0" fontId="18" fillId="0" borderId="9" xfId="0" applyNumberFormat="1" applyFont="1" applyBorder="1" applyAlignment="1" applyProtection="1">
      <alignment vertical="center" wrapText="1"/>
      <protection locked="0"/>
    </xf>
    <xf numFmtId="0" fontId="18" fillId="0" borderId="9" xfId="0" applyNumberFormat="1" applyFont="1" applyFill="1" applyBorder="1" applyAlignment="1">
      <alignment vertical="center"/>
    </xf>
    <xf numFmtId="0" fontId="17" fillId="0" borderId="9" xfId="0" applyNumberFormat="1" applyFont="1" applyBorder="1" applyAlignment="1" applyProtection="1">
      <alignment horizontal="right" vertical="center"/>
      <protection/>
    </xf>
    <xf numFmtId="0" fontId="17" fillId="0" borderId="9" xfId="0" applyNumberFormat="1" applyFont="1" applyFill="1" applyBorder="1" applyAlignment="1">
      <alignment vertical="center"/>
    </xf>
    <xf numFmtId="0" fontId="18" fillId="0" borderId="9" xfId="0" applyNumberFormat="1" applyFont="1" applyFill="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8" fillId="0" borderId="9" xfId="0" applyNumberFormat="1" applyFont="1" applyBorder="1" applyAlignment="1">
      <alignment vertical="center" wrapText="1"/>
    </xf>
    <xf numFmtId="0" fontId="18" fillId="0" borderId="9" xfId="0" applyNumberFormat="1" applyFont="1" applyFill="1" applyBorder="1" applyAlignment="1">
      <alignment horizontal="right" vertical="center"/>
    </xf>
    <xf numFmtId="0" fontId="18" fillId="0" borderId="9" xfId="0" applyNumberFormat="1" applyFont="1" applyBorder="1" applyAlignment="1" applyProtection="1">
      <alignment vertical="center" wrapText="1"/>
      <protection locked="0"/>
    </xf>
    <xf numFmtId="0" fontId="18" fillId="0" borderId="9" xfId="0" applyNumberFormat="1" applyFont="1" applyBorder="1" applyAlignment="1" applyProtection="1">
      <alignment horizontal="right" vertical="center"/>
      <protection locked="0"/>
    </xf>
    <xf numFmtId="0" fontId="18" fillId="0" borderId="9" xfId="0" applyNumberFormat="1" applyFont="1" applyBorder="1" applyAlignment="1" applyProtection="1">
      <alignment vertical="center"/>
      <protection locked="0"/>
    </xf>
    <xf numFmtId="0" fontId="0" fillId="0" borderId="9" xfId="0" applyNumberFormat="1" applyBorder="1" applyAlignment="1" applyProtection="1">
      <alignment vertical="center"/>
      <protection locked="0"/>
    </xf>
    <xf numFmtId="0" fontId="18" fillId="0" borderId="9" xfId="0" applyNumberFormat="1" applyFont="1" applyBorder="1" applyAlignment="1" applyProtection="1">
      <alignment vertical="center"/>
      <protection locked="0"/>
    </xf>
    <xf numFmtId="176" fontId="15" fillId="0" borderId="9" xfId="0" applyNumberFormat="1" applyFont="1" applyBorder="1" applyAlignment="1" applyProtection="1">
      <alignment vertical="center"/>
      <protection locked="0"/>
    </xf>
    <xf numFmtId="176" fontId="15" fillId="0" borderId="9" xfId="0" applyNumberFormat="1" applyFont="1" applyBorder="1" applyAlignment="1" applyProtection="1">
      <alignment vertical="center" wrapText="1"/>
      <protection locked="0"/>
    </xf>
    <xf numFmtId="177" fontId="15" fillId="0" borderId="0" xfId="0" applyNumberFormat="1" applyFont="1" applyAlignment="1" applyProtection="1">
      <alignment vertical="center"/>
      <protection locked="0"/>
    </xf>
    <xf numFmtId="176" fontId="0" fillId="0" borderId="9" xfId="0" applyNumberFormat="1" applyFont="1" applyBorder="1" applyAlignment="1" applyProtection="1">
      <alignment vertical="center"/>
      <protection locked="0"/>
    </xf>
    <xf numFmtId="176" fontId="0" fillId="0" borderId="0" xfId="0" applyNumberFormat="1" applyFont="1" applyAlignment="1" applyProtection="1">
      <alignment vertical="center"/>
      <protection locked="0"/>
    </xf>
    <xf numFmtId="176" fontId="0" fillId="0" borderId="9" xfId="0" applyNumberFormat="1" applyFont="1" applyBorder="1" applyAlignment="1" applyProtection="1">
      <alignment vertical="center"/>
      <protection locked="0"/>
    </xf>
    <xf numFmtId="176" fontId="15" fillId="0" borderId="22" xfId="0" applyNumberFormat="1" applyFont="1" applyBorder="1" applyAlignment="1" applyProtection="1">
      <alignment vertical="center" wrapText="1"/>
      <protection locked="0"/>
    </xf>
    <xf numFmtId="176" fontId="0" fillId="0" borderId="9" xfId="0" applyNumberFormat="1" applyBorder="1" applyAlignment="1" applyProtection="1">
      <alignment vertical="center"/>
      <protection locked="0"/>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6项目管理财政分析表" xfId="63"/>
    <cellStyle name="常规_汇总　市区在建设工程项目资金情况统计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3"/>
  <sheetViews>
    <sheetView showZeros="0" zoomScale="88" zoomScaleNormal="88" workbookViewId="0" topLeftCell="A1">
      <pane ySplit="5" topLeftCell="A9" activePane="bottomLeft" state="frozen"/>
      <selection pane="bottomLeft" activeCell="G12" sqref="G12"/>
    </sheetView>
  </sheetViews>
  <sheetFormatPr defaultColWidth="9.00390625" defaultRowHeight="14.25"/>
  <cols>
    <col min="1" max="1" width="32.50390625" style="85" customWidth="1"/>
    <col min="2" max="4" width="15.00390625" style="85" customWidth="1"/>
    <col min="5" max="5" width="11.75390625" style="85" customWidth="1"/>
    <col min="6" max="6" width="30.625" style="85" customWidth="1"/>
    <col min="7" max="9" width="16.50390625" style="85" customWidth="1"/>
    <col min="10" max="10" width="22.25390625" style="81" customWidth="1"/>
    <col min="11" max="11" width="4.75390625" style="81" customWidth="1"/>
    <col min="12" max="251" width="9.00390625" style="81" customWidth="1"/>
  </cols>
  <sheetData>
    <row r="1" spans="1:256" s="81" customFormat="1" ht="30.75" customHeight="1">
      <c r="A1" s="86" t="s">
        <v>0</v>
      </c>
      <c r="B1" s="87"/>
      <c r="C1" s="85"/>
      <c r="D1" s="85"/>
      <c r="E1" s="85"/>
      <c r="F1" s="85"/>
      <c r="G1" s="85"/>
      <c r="H1" s="85"/>
      <c r="I1" s="85"/>
      <c r="IR1"/>
      <c r="IS1"/>
      <c r="IT1"/>
      <c r="IU1"/>
      <c r="IV1"/>
    </row>
    <row r="2" spans="1:10" s="82" customFormat="1" ht="25.5" customHeight="1">
      <c r="A2" s="88" t="s">
        <v>1</v>
      </c>
      <c r="B2" s="88"/>
      <c r="C2" s="88"/>
      <c r="D2" s="88"/>
      <c r="E2" s="88"/>
      <c r="F2" s="88"/>
      <c r="G2" s="88"/>
      <c r="H2" s="88"/>
      <c r="I2" s="88"/>
      <c r="J2" s="88"/>
    </row>
    <row r="3" spans="1:256" s="81" customFormat="1" ht="25.5" customHeight="1">
      <c r="A3" s="89"/>
      <c r="B3" s="86"/>
      <c r="C3" s="85"/>
      <c r="D3" s="85"/>
      <c r="E3" s="85"/>
      <c r="F3" s="85"/>
      <c r="G3" s="85"/>
      <c r="H3" s="90" t="s">
        <v>2</v>
      </c>
      <c r="I3" s="90"/>
      <c r="J3" s="81" t="s">
        <v>3</v>
      </c>
      <c r="IR3"/>
      <c r="IS3"/>
      <c r="IT3"/>
      <c r="IU3"/>
      <c r="IV3"/>
    </row>
    <row r="4" spans="1:256" s="81" customFormat="1" ht="48" customHeight="1">
      <c r="A4" s="91" t="s">
        <v>4</v>
      </c>
      <c r="B4" s="92"/>
      <c r="C4" s="92"/>
      <c r="D4" s="92"/>
      <c r="E4" s="93"/>
      <c r="F4" s="94" t="s">
        <v>5</v>
      </c>
      <c r="G4" s="94"/>
      <c r="H4" s="94"/>
      <c r="I4" s="94"/>
      <c r="J4" s="94"/>
      <c r="IR4"/>
      <c r="IS4"/>
      <c r="IT4"/>
      <c r="IU4"/>
      <c r="IV4"/>
    </row>
    <row r="5" spans="1:10" s="83" customFormat="1" ht="48" customHeight="1">
      <c r="A5" s="95" t="s">
        <v>6</v>
      </c>
      <c r="B5" s="96" t="s">
        <v>7</v>
      </c>
      <c r="C5" s="96" t="s">
        <v>8</v>
      </c>
      <c r="D5" s="96" t="s">
        <v>9</v>
      </c>
      <c r="E5" s="96" t="s">
        <v>10</v>
      </c>
      <c r="F5" s="97" t="s">
        <v>6</v>
      </c>
      <c r="G5" s="97" t="s">
        <v>11</v>
      </c>
      <c r="H5" s="97" t="s">
        <v>8</v>
      </c>
      <c r="I5" s="97" t="s">
        <v>9</v>
      </c>
      <c r="J5" s="97" t="s">
        <v>10</v>
      </c>
    </row>
    <row r="6" spans="1:10" s="84" customFormat="1" ht="48" customHeight="1">
      <c r="A6" s="95" t="s">
        <v>12</v>
      </c>
      <c r="B6" s="98">
        <f aca="true" t="shared" si="0" ref="B6:H6">B7+B13</f>
        <v>1597366</v>
      </c>
      <c r="C6" s="98">
        <f t="shared" si="0"/>
        <v>476500</v>
      </c>
      <c r="D6" s="98">
        <f t="shared" si="0"/>
        <v>2073866</v>
      </c>
      <c r="E6" s="98"/>
      <c r="F6" s="96" t="s">
        <v>12</v>
      </c>
      <c r="G6" s="99">
        <f t="shared" si="0"/>
        <v>1597366</v>
      </c>
      <c r="H6" s="99">
        <f t="shared" si="0"/>
        <v>476500</v>
      </c>
      <c r="I6" s="99">
        <f aca="true" t="shared" si="1" ref="I6:I11">G6+H6</f>
        <v>2073866</v>
      </c>
      <c r="J6" s="117"/>
    </row>
    <row r="7" spans="1:10" s="84" customFormat="1" ht="48" customHeight="1">
      <c r="A7" s="95" t="s">
        <v>13</v>
      </c>
      <c r="B7" s="99">
        <f>B8+B10</f>
        <v>1393203</v>
      </c>
      <c r="C7" s="99">
        <f>C8+C10</f>
        <v>129300</v>
      </c>
      <c r="D7" s="99">
        <f>D8+D10</f>
        <v>1522503</v>
      </c>
      <c r="E7" s="99"/>
      <c r="F7" s="96" t="s">
        <v>14</v>
      </c>
      <c r="G7" s="99">
        <f aca="true" t="shared" si="2" ref="G7:I7">G8+G10+G12</f>
        <v>1393203</v>
      </c>
      <c r="H7" s="99">
        <f t="shared" si="2"/>
        <v>129300</v>
      </c>
      <c r="I7" s="99">
        <f t="shared" si="2"/>
        <v>1522503</v>
      </c>
      <c r="J7" s="117"/>
    </row>
    <row r="8" spans="1:10" s="84" customFormat="1" ht="48" customHeight="1">
      <c r="A8" s="100" t="s">
        <v>15</v>
      </c>
      <c r="B8" s="101">
        <v>783188</v>
      </c>
      <c r="C8" s="101"/>
      <c r="D8" s="101">
        <v>783188</v>
      </c>
      <c r="E8" s="101"/>
      <c r="F8" s="102" t="s">
        <v>16</v>
      </c>
      <c r="G8" s="103">
        <v>1260451</v>
      </c>
      <c r="H8" s="103">
        <v>44000</v>
      </c>
      <c r="I8" s="108">
        <f t="shared" si="1"/>
        <v>1304451</v>
      </c>
      <c r="J8" s="117"/>
    </row>
    <row r="9" spans="1:13" s="84" customFormat="1" ht="351.75" customHeight="1">
      <c r="A9" s="100"/>
      <c r="B9" s="101"/>
      <c r="C9" s="101"/>
      <c r="D9" s="101"/>
      <c r="E9" s="101"/>
      <c r="F9" s="102" t="s">
        <v>17</v>
      </c>
      <c r="G9" s="103">
        <v>217845</v>
      </c>
      <c r="H9" s="103">
        <v>44000</v>
      </c>
      <c r="I9" s="108">
        <f t="shared" si="1"/>
        <v>261845</v>
      </c>
      <c r="J9" s="118" t="s">
        <v>18</v>
      </c>
      <c r="M9" s="119"/>
    </row>
    <row r="10" spans="1:251" s="83" customFormat="1" ht="48" customHeight="1">
      <c r="A10" s="100" t="s">
        <v>19</v>
      </c>
      <c r="B10" s="101">
        <v>610015</v>
      </c>
      <c r="C10" s="101">
        <v>129300</v>
      </c>
      <c r="D10" s="101">
        <f aca="true" t="shared" si="3" ref="D10:D12">B10+C10</f>
        <v>739315</v>
      </c>
      <c r="E10" s="101"/>
      <c r="F10" s="102" t="s">
        <v>20</v>
      </c>
      <c r="G10" s="103">
        <v>132549</v>
      </c>
      <c r="H10" s="103">
        <v>85300</v>
      </c>
      <c r="I10" s="105">
        <f t="shared" si="1"/>
        <v>217849</v>
      </c>
      <c r="J10" s="120"/>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10" s="83" customFormat="1" ht="61.5" customHeight="1">
      <c r="A11" s="102" t="s">
        <v>21</v>
      </c>
      <c r="B11" s="101">
        <v>65300</v>
      </c>
      <c r="C11" s="101">
        <v>101300</v>
      </c>
      <c r="D11" s="101">
        <f t="shared" si="3"/>
        <v>166600</v>
      </c>
      <c r="E11" s="104" t="s">
        <v>22</v>
      </c>
      <c r="F11" s="102" t="s">
        <v>23</v>
      </c>
      <c r="G11" s="101"/>
      <c r="H11" s="105">
        <v>85300</v>
      </c>
      <c r="I11" s="105">
        <f t="shared" si="1"/>
        <v>85300</v>
      </c>
      <c r="J11" s="122"/>
    </row>
    <row r="12" spans="1:251" s="83" customFormat="1" ht="48" customHeight="1">
      <c r="A12" s="100" t="s">
        <v>24</v>
      </c>
      <c r="B12" s="101">
        <v>61883</v>
      </c>
      <c r="C12" s="101">
        <v>28000</v>
      </c>
      <c r="D12" s="101">
        <f t="shared" si="3"/>
        <v>89883</v>
      </c>
      <c r="E12" s="101"/>
      <c r="F12" s="102" t="s">
        <v>25</v>
      </c>
      <c r="G12" s="103">
        <v>203</v>
      </c>
      <c r="H12" s="103"/>
      <c r="I12" s="108">
        <v>203</v>
      </c>
      <c r="J12" s="120"/>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10" s="84" customFormat="1" ht="55.5" customHeight="1">
      <c r="A13" s="95" t="s">
        <v>26</v>
      </c>
      <c r="B13" s="106">
        <f>B14+B19</f>
        <v>204163</v>
      </c>
      <c r="C13" s="106">
        <f>C15+C19</f>
        <v>347200</v>
      </c>
      <c r="D13" s="106">
        <f>D14+D19</f>
        <v>551363</v>
      </c>
      <c r="E13" s="106"/>
      <c r="F13" s="96" t="s">
        <v>27</v>
      </c>
      <c r="G13" s="107">
        <f aca="true" t="shared" si="4" ref="G13:I13">G14+G19+G23</f>
        <v>204163</v>
      </c>
      <c r="H13" s="107">
        <f t="shared" si="4"/>
        <v>347200</v>
      </c>
      <c r="I13" s="107">
        <f t="shared" si="4"/>
        <v>551363</v>
      </c>
      <c r="J13" s="117"/>
    </row>
    <row r="14" spans="1:10" s="84" customFormat="1" ht="55.5" customHeight="1">
      <c r="A14" s="102" t="s">
        <v>15</v>
      </c>
      <c r="B14" s="103">
        <v>180412</v>
      </c>
      <c r="C14" s="103">
        <v>-28000</v>
      </c>
      <c r="D14" s="108">
        <f>B14+C15</f>
        <v>152412</v>
      </c>
      <c r="E14" s="108"/>
      <c r="F14" s="104" t="s">
        <v>16</v>
      </c>
      <c r="G14" s="105">
        <v>177059</v>
      </c>
      <c r="H14" s="105">
        <f>H15+H16+H17+H18</f>
        <v>48600</v>
      </c>
      <c r="I14" s="101">
        <f aca="true" t="shared" si="5" ref="I14:I22">G14+H14</f>
        <v>225659</v>
      </c>
      <c r="J14" s="117"/>
    </row>
    <row r="15" spans="1:10" s="84" customFormat="1" ht="99" customHeight="1">
      <c r="A15" s="102" t="s">
        <v>28</v>
      </c>
      <c r="B15" s="109">
        <f>G15+H15</f>
        <v>109050</v>
      </c>
      <c r="C15" s="103">
        <v>-28000</v>
      </c>
      <c r="D15" s="108">
        <f>B15+C16</f>
        <v>109050</v>
      </c>
      <c r="E15" s="108"/>
      <c r="F15" s="104" t="s">
        <v>29</v>
      </c>
      <c r="G15" s="105">
        <v>137050</v>
      </c>
      <c r="H15" s="105">
        <v>-28000</v>
      </c>
      <c r="I15" s="101">
        <f t="shared" si="5"/>
        <v>109050</v>
      </c>
      <c r="J15" s="118" t="s">
        <v>30</v>
      </c>
    </row>
    <row r="16" spans="1:11" s="84" customFormat="1" ht="55.5" customHeight="1">
      <c r="A16" s="102"/>
      <c r="B16" s="103"/>
      <c r="C16" s="103"/>
      <c r="D16" s="108"/>
      <c r="E16" s="108"/>
      <c r="F16" s="110" t="s">
        <v>31</v>
      </c>
      <c r="G16" s="105"/>
      <c r="H16" s="105">
        <v>11100</v>
      </c>
      <c r="I16" s="101">
        <f t="shared" si="5"/>
        <v>11100</v>
      </c>
      <c r="J16" s="118" t="s">
        <v>32</v>
      </c>
      <c r="K16" s="123"/>
    </row>
    <row r="17" spans="1:10" s="84" customFormat="1" ht="55.5" customHeight="1">
      <c r="A17" s="102"/>
      <c r="B17" s="103"/>
      <c r="C17" s="103"/>
      <c r="D17" s="108"/>
      <c r="E17" s="111"/>
      <c r="F17" s="112" t="s">
        <v>33</v>
      </c>
      <c r="G17" s="105"/>
      <c r="H17" s="105">
        <v>20000</v>
      </c>
      <c r="I17" s="101">
        <f t="shared" si="5"/>
        <v>20000</v>
      </c>
      <c r="J17" s="118" t="s">
        <v>34</v>
      </c>
    </row>
    <row r="18" spans="1:10" s="84" customFormat="1" ht="201" customHeight="1">
      <c r="A18" s="102"/>
      <c r="B18" s="103"/>
      <c r="C18" s="103"/>
      <c r="D18" s="108"/>
      <c r="E18" s="108"/>
      <c r="F18" s="110" t="s">
        <v>35</v>
      </c>
      <c r="G18" s="105"/>
      <c r="H18" s="105">
        <v>45500</v>
      </c>
      <c r="I18" s="101">
        <f t="shared" si="5"/>
        <v>45500</v>
      </c>
      <c r="J18" s="118" t="s">
        <v>36</v>
      </c>
    </row>
    <row r="19" spans="1:256" s="81" customFormat="1" ht="55.5" customHeight="1">
      <c r="A19" s="101" t="s">
        <v>19</v>
      </c>
      <c r="B19" s="103">
        <v>23751</v>
      </c>
      <c r="C19" s="103">
        <v>375200</v>
      </c>
      <c r="D19" s="108">
        <f>B19+C19</f>
        <v>398951</v>
      </c>
      <c r="E19" s="108"/>
      <c r="F19" s="102" t="s">
        <v>20</v>
      </c>
      <c r="G19" s="101">
        <v>24104</v>
      </c>
      <c r="H19" s="105">
        <f>H20+H21+H22</f>
        <v>298600</v>
      </c>
      <c r="I19" s="101">
        <f t="shared" si="5"/>
        <v>322704</v>
      </c>
      <c r="J19" s="124"/>
      <c r="IR19"/>
      <c r="IS19"/>
      <c r="IT19"/>
      <c r="IU19"/>
      <c r="IV19"/>
    </row>
    <row r="20" spans="1:256" s="81" customFormat="1" ht="55.5" customHeight="1">
      <c r="A20" s="102" t="s">
        <v>37</v>
      </c>
      <c r="B20" s="103"/>
      <c r="C20" s="103">
        <v>375200</v>
      </c>
      <c r="D20" s="108">
        <f>B20+C20</f>
        <v>375200</v>
      </c>
      <c r="E20" s="104" t="s">
        <v>38</v>
      </c>
      <c r="F20" s="112" t="s">
        <v>39</v>
      </c>
      <c r="G20" s="113"/>
      <c r="H20" s="113">
        <v>33900</v>
      </c>
      <c r="I20" s="113">
        <f t="shared" si="5"/>
        <v>33900</v>
      </c>
      <c r="J20" s="124"/>
      <c r="IR20"/>
      <c r="IS20"/>
      <c r="IT20"/>
      <c r="IU20"/>
      <c r="IV20"/>
    </row>
    <row r="21" spans="1:256" s="81" customFormat="1" ht="55.5" customHeight="1">
      <c r="A21" s="114"/>
      <c r="B21" s="113"/>
      <c r="C21" s="113"/>
      <c r="D21" s="113"/>
      <c r="E21" s="113"/>
      <c r="F21" s="112" t="s">
        <v>40</v>
      </c>
      <c r="G21" s="114"/>
      <c r="H21" s="114">
        <v>47200</v>
      </c>
      <c r="I21" s="113">
        <f t="shared" si="5"/>
        <v>47200</v>
      </c>
      <c r="J21" s="124"/>
      <c r="IR21"/>
      <c r="IS21"/>
      <c r="IT21"/>
      <c r="IU21"/>
      <c r="IV21"/>
    </row>
    <row r="22" spans="1:256" s="81" customFormat="1" ht="55.5" customHeight="1">
      <c r="A22" s="114"/>
      <c r="B22" s="113"/>
      <c r="C22" s="113"/>
      <c r="D22" s="113"/>
      <c r="E22" s="113"/>
      <c r="F22" s="112" t="s">
        <v>41</v>
      </c>
      <c r="G22" s="113"/>
      <c r="H22" s="113">
        <v>217500</v>
      </c>
      <c r="I22" s="113">
        <f t="shared" si="5"/>
        <v>217500</v>
      </c>
      <c r="J22" s="124"/>
      <c r="IR22"/>
      <c r="IS22"/>
      <c r="IT22"/>
      <c r="IU22"/>
      <c r="IV22"/>
    </row>
    <row r="23" spans="1:256" s="81" customFormat="1" ht="39" customHeight="1">
      <c r="A23" s="115"/>
      <c r="B23" s="115"/>
      <c r="C23" s="115"/>
      <c r="D23" s="115"/>
      <c r="E23" s="115"/>
      <c r="F23" s="116" t="s">
        <v>25</v>
      </c>
      <c r="G23" s="114">
        <v>3000</v>
      </c>
      <c r="H23" s="114"/>
      <c r="I23" s="114">
        <v>3000</v>
      </c>
      <c r="J23" s="124"/>
      <c r="IR23"/>
      <c r="IS23"/>
      <c r="IT23"/>
      <c r="IU23"/>
      <c r="IV23"/>
    </row>
  </sheetData>
  <sheetProtection/>
  <mergeCells count="4">
    <mergeCell ref="A2:J2"/>
    <mergeCell ref="H3:I3"/>
    <mergeCell ref="A4:E4"/>
    <mergeCell ref="F4:J4"/>
  </mergeCells>
  <printOptions horizontalCentered="1"/>
  <pageMargins left="0.4722222222222222" right="0.275" top="0.5506944444444445" bottom="0.4326388888888889" header="0.5118055555555555" footer="0.5118055555555555"/>
  <pageSetup fitToHeight="0" fitToWidth="1" horizontalDpi="600" verticalDpi="600" orientation="landscape" paperSize="9" scale="66"/>
</worksheet>
</file>

<file path=xl/worksheets/sheet2.xml><?xml version="1.0" encoding="utf-8"?>
<worksheet xmlns="http://schemas.openxmlformats.org/spreadsheetml/2006/main" xmlns:r="http://schemas.openxmlformats.org/officeDocument/2006/relationships">
  <sheetPr>
    <tabColor indexed="15"/>
    <pageSetUpPr fitToPage="1"/>
  </sheetPr>
  <dimension ref="A1:N23"/>
  <sheetViews>
    <sheetView showZeros="0" zoomScale="70" zoomScaleNormal="70" zoomScaleSheetLayoutView="100" workbookViewId="0" topLeftCell="A1">
      <pane xSplit="1" ySplit="7" topLeftCell="B8" activePane="bottomRight" state="frozen"/>
      <selection pane="bottomRight" activeCell="G12" sqref="G12"/>
    </sheetView>
  </sheetViews>
  <sheetFormatPr defaultColWidth="9.00390625" defaultRowHeight="14.25"/>
  <cols>
    <col min="1" max="1" width="9.75390625" style="53" customWidth="1"/>
    <col min="2" max="4" width="13.75390625" style="53" customWidth="1"/>
    <col min="5" max="5" width="12.125" style="53" customWidth="1"/>
    <col min="6" max="7" width="11.875" style="53" customWidth="1"/>
    <col min="8" max="8" width="14.125" style="53" customWidth="1"/>
    <col min="9" max="9" width="13.50390625" style="53" customWidth="1"/>
    <col min="10" max="10" width="12.75390625" style="53" customWidth="1"/>
    <col min="11" max="11" width="6.50390625" style="53" customWidth="1"/>
    <col min="12" max="12" width="10.50390625" style="0" bestFit="1" customWidth="1"/>
    <col min="16" max="16" width="10.375" style="0" bestFit="1" customWidth="1"/>
  </cols>
  <sheetData>
    <row r="1" ht="18.75">
      <c r="A1" s="54" t="s">
        <v>42</v>
      </c>
    </row>
    <row r="2" spans="1:11" ht="22.5" customHeight="1">
      <c r="A2" s="55" t="s">
        <v>43</v>
      </c>
      <c r="B2" s="55"/>
      <c r="C2" s="55"/>
      <c r="D2" s="55"/>
      <c r="E2" s="55"/>
      <c r="F2" s="55"/>
      <c r="G2" s="55"/>
      <c r="H2" s="55"/>
      <c r="I2" s="55"/>
      <c r="J2" s="55"/>
      <c r="K2" s="55"/>
    </row>
    <row r="3" spans="1:11" ht="14.25">
      <c r="A3" s="56"/>
      <c r="B3" s="56"/>
      <c r="C3" s="56"/>
      <c r="D3" s="56"/>
      <c r="E3" s="56"/>
      <c r="F3" s="56"/>
      <c r="G3" s="56"/>
      <c r="H3" s="56" t="s">
        <v>2</v>
      </c>
      <c r="I3" s="56"/>
      <c r="J3" s="73" t="s">
        <v>3</v>
      </c>
      <c r="K3" s="74"/>
    </row>
    <row r="4" spans="1:11" ht="21" customHeight="1">
      <c r="A4" s="57" t="s">
        <v>44</v>
      </c>
      <c r="B4" s="58" t="s">
        <v>45</v>
      </c>
      <c r="C4" s="58"/>
      <c r="D4" s="59"/>
      <c r="E4" s="58" t="s">
        <v>46</v>
      </c>
      <c r="F4" s="58"/>
      <c r="G4" s="58"/>
      <c r="H4" s="58" t="s">
        <v>47</v>
      </c>
      <c r="I4" s="58"/>
      <c r="J4" s="58"/>
      <c r="K4" s="75" t="s">
        <v>48</v>
      </c>
    </row>
    <row r="5" spans="1:11" ht="21" customHeight="1">
      <c r="A5" s="60"/>
      <c r="B5" s="61" t="s">
        <v>7</v>
      </c>
      <c r="C5" s="61" t="s">
        <v>49</v>
      </c>
      <c r="D5" s="61" t="s">
        <v>50</v>
      </c>
      <c r="E5" s="62" t="s">
        <v>10</v>
      </c>
      <c r="F5" s="62" t="s">
        <v>49</v>
      </c>
      <c r="G5" s="63" t="s">
        <v>50</v>
      </c>
      <c r="H5" s="58" t="s">
        <v>12</v>
      </c>
      <c r="I5" s="58" t="s">
        <v>49</v>
      </c>
      <c r="J5" s="58" t="s">
        <v>50</v>
      </c>
      <c r="K5" s="75"/>
    </row>
    <row r="6" spans="1:11" ht="21" customHeight="1">
      <c r="A6" s="60"/>
      <c r="B6" s="58"/>
      <c r="C6" s="58"/>
      <c r="D6" s="58"/>
      <c r="E6" s="64"/>
      <c r="F6" s="64"/>
      <c r="G6" s="65"/>
      <c r="H6" s="58"/>
      <c r="I6" s="58"/>
      <c r="J6" s="58"/>
      <c r="K6" s="75"/>
    </row>
    <row r="7" spans="1:11" ht="21" customHeight="1">
      <c r="A7" s="58" t="s">
        <v>51</v>
      </c>
      <c r="B7" s="66">
        <f aca="true" t="shared" si="0" ref="B7:G7">B8+B9</f>
        <v>4509317.26</v>
      </c>
      <c r="C7" s="66">
        <f t="shared" si="0"/>
        <v>2456717.26</v>
      </c>
      <c r="D7" s="66">
        <f t="shared" si="0"/>
        <v>2052600</v>
      </c>
      <c r="E7" s="67">
        <f t="shared" si="0"/>
        <v>541800</v>
      </c>
      <c r="F7" s="67">
        <f t="shared" si="0"/>
        <v>166600</v>
      </c>
      <c r="G7" s="67">
        <f t="shared" si="0"/>
        <v>375200</v>
      </c>
      <c r="H7" s="66">
        <f>B7+E7</f>
        <v>5051117.26</v>
      </c>
      <c r="I7" s="66">
        <f>C7+F7</f>
        <v>2623317.26</v>
      </c>
      <c r="J7" s="66">
        <f>D7+G7</f>
        <v>2427800</v>
      </c>
      <c r="K7" s="76"/>
    </row>
    <row r="8" spans="1:11" ht="21" customHeight="1">
      <c r="A8" s="68" t="s">
        <v>52</v>
      </c>
      <c r="B8" s="69">
        <f>C8+D8</f>
        <v>1344580.99</v>
      </c>
      <c r="C8" s="69">
        <v>850680.99</v>
      </c>
      <c r="D8" s="69">
        <v>493900</v>
      </c>
      <c r="E8" s="67">
        <f aca="true" t="shared" si="1" ref="E8:E22">F8+G8</f>
        <v>157900</v>
      </c>
      <c r="F8" s="69">
        <v>81300</v>
      </c>
      <c r="G8" s="69">
        <v>76600</v>
      </c>
      <c r="H8" s="69">
        <f aca="true" t="shared" si="2" ref="H8:H22">B8+E8</f>
        <v>1502480.99</v>
      </c>
      <c r="I8" s="69">
        <f>C8+F8</f>
        <v>931980.99</v>
      </c>
      <c r="J8" s="69">
        <f aca="true" t="shared" si="3" ref="J8:J22">D8+G8</f>
        <v>570500</v>
      </c>
      <c r="K8" s="77"/>
    </row>
    <row r="9" spans="1:11" ht="21" customHeight="1">
      <c r="A9" s="70" t="s">
        <v>53</v>
      </c>
      <c r="B9" s="69">
        <f>SUM(B10:B22)</f>
        <v>3164736.2699999996</v>
      </c>
      <c r="C9" s="69">
        <f>SUM(C10:C22)</f>
        <v>1606036.27</v>
      </c>
      <c r="D9" s="69">
        <f>SUM(D10:D22)</f>
        <v>1558700</v>
      </c>
      <c r="E9" s="67">
        <f t="shared" si="1"/>
        <v>383900</v>
      </c>
      <c r="F9" s="69">
        <f>SUM(F10:F22)</f>
        <v>85300</v>
      </c>
      <c r="G9" s="69">
        <f>SUM(G10:G22)</f>
        <v>298600</v>
      </c>
      <c r="H9" s="69">
        <f t="shared" si="2"/>
        <v>3548636.2699999996</v>
      </c>
      <c r="I9" s="69">
        <f aca="true" t="shared" si="4" ref="I8:I22">C9+F9</f>
        <v>1691336.27</v>
      </c>
      <c r="J9" s="69">
        <f t="shared" si="3"/>
        <v>1857300</v>
      </c>
      <c r="K9" s="76"/>
    </row>
    <row r="10" spans="1:14" ht="21" customHeight="1">
      <c r="A10" s="68" t="s">
        <v>54</v>
      </c>
      <c r="B10" s="69">
        <f aca="true" t="shared" si="5" ref="B9:B22">C10+D10</f>
        <v>260527.26</v>
      </c>
      <c r="C10" s="69">
        <v>93827.26</v>
      </c>
      <c r="D10" s="69">
        <v>166700</v>
      </c>
      <c r="E10" s="67">
        <f t="shared" si="1"/>
        <v>26490</v>
      </c>
      <c r="F10" s="69">
        <v>5900</v>
      </c>
      <c r="G10" s="69">
        <v>20590</v>
      </c>
      <c r="H10" s="69">
        <f t="shared" si="2"/>
        <v>287017.26</v>
      </c>
      <c r="I10" s="69">
        <f t="shared" si="4"/>
        <v>99727.26</v>
      </c>
      <c r="J10" s="69">
        <f t="shared" si="3"/>
        <v>187290</v>
      </c>
      <c r="K10" s="77"/>
      <c r="L10" s="78"/>
      <c r="N10" s="78"/>
    </row>
    <row r="11" spans="1:14" ht="21" customHeight="1">
      <c r="A11" s="68" t="s">
        <v>55</v>
      </c>
      <c r="B11" s="69">
        <f t="shared" si="5"/>
        <v>123370</v>
      </c>
      <c r="C11" s="69">
        <v>50570</v>
      </c>
      <c r="D11" s="69">
        <v>72800</v>
      </c>
      <c r="E11" s="67">
        <f t="shared" si="1"/>
        <v>32881</v>
      </c>
      <c r="F11" s="69">
        <v>7500</v>
      </c>
      <c r="G11" s="69">
        <v>25381</v>
      </c>
      <c r="H11" s="69">
        <f t="shared" si="2"/>
        <v>156251</v>
      </c>
      <c r="I11" s="69">
        <f t="shared" si="4"/>
        <v>58070</v>
      </c>
      <c r="J11" s="69">
        <f t="shared" si="3"/>
        <v>98181</v>
      </c>
      <c r="K11" s="79"/>
      <c r="L11" s="78"/>
      <c r="N11" s="78"/>
    </row>
    <row r="12" spans="1:14" ht="21" customHeight="1">
      <c r="A12" s="68" t="s">
        <v>56</v>
      </c>
      <c r="B12" s="69">
        <f t="shared" si="5"/>
        <v>164523.2</v>
      </c>
      <c r="C12" s="69">
        <v>76423.2</v>
      </c>
      <c r="D12" s="69">
        <v>88100</v>
      </c>
      <c r="E12" s="67">
        <f t="shared" si="1"/>
        <v>83177</v>
      </c>
      <c r="F12" s="69">
        <v>8600</v>
      </c>
      <c r="G12" s="69">
        <v>74577</v>
      </c>
      <c r="H12" s="69">
        <f t="shared" si="2"/>
        <v>247700.2</v>
      </c>
      <c r="I12" s="69">
        <f t="shared" si="4"/>
        <v>85023.2</v>
      </c>
      <c r="J12" s="69">
        <f t="shared" si="3"/>
        <v>162677</v>
      </c>
      <c r="K12" s="79"/>
      <c r="L12" s="78"/>
      <c r="N12" s="78"/>
    </row>
    <row r="13" spans="1:14" ht="21" customHeight="1">
      <c r="A13" s="68" t="s">
        <v>57</v>
      </c>
      <c r="B13" s="69">
        <f t="shared" si="5"/>
        <v>195111.4</v>
      </c>
      <c r="C13" s="69">
        <v>71511.4</v>
      </c>
      <c r="D13" s="69">
        <v>123600</v>
      </c>
      <c r="E13" s="67">
        <f t="shared" si="1"/>
        <v>36415</v>
      </c>
      <c r="F13" s="69">
        <v>5300</v>
      </c>
      <c r="G13" s="69">
        <v>31115</v>
      </c>
      <c r="H13" s="69">
        <f t="shared" si="2"/>
        <v>231526.4</v>
      </c>
      <c r="I13" s="69">
        <f t="shared" si="4"/>
        <v>76811.4</v>
      </c>
      <c r="J13" s="69">
        <f t="shared" si="3"/>
        <v>154715</v>
      </c>
      <c r="K13" s="79"/>
      <c r="L13" s="78"/>
      <c r="N13" s="78"/>
    </row>
    <row r="14" spans="1:14" ht="21" customHeight="1">
      <c r="A14" s="68" t="s">
        <v>58</v>
      </c>
      <c r="B14" s="69">
        <f t="shared" si="5"/>
        <v>315355.77</v>
      </c>
      <c r="C14" s="69">
        <v>210755.77</v>
      </c>
      <c r="D14" s="69">
        <v>104600</v>
      </c>
      <c r="E14" s="67">
        <f t="shared" si="1"/>
        <v>14500</v>
      </c>
      <c r="F14" s="69">
        <v>4500</v>
      </c>
      <c r="G14" s="69">
        <v>10000</v>
      </c>
      <c r="H14" s="69">
        <f t="shared" si="2"/>
        <v>329855.77</v>
      </c>
      <c r="I14" s="69">
        <f t="shared" si="4"/>
        <v>215255.77</v>
      </c>
      <c r="J14" s="69">
        <f t="shared" si="3"/>
        <v>114600</v>
      </c>
      <c r="K14" s="79"/>
      <c r="L14" s="80"/>
      <c r="N14" s="78"/>
    </row>
    <row r="15" spans="1:14" ht="21" customHeight="1">
      <c r="A15" s="68" t="s">
        <v>59</v>
      </c>
      <c r="B15" s="69">
        <f t="shared" si="5"/>
        <v>810154.9199999999</v>
      </c>
      <c r="C15" s="69">
        <v>471554.92</v>
      </c>
      <c r="D15" s="69">
        <v>338600</v>
      </c>
      <c r="E15" s="67">
        <f t="shared" si="1"/>
        <v>24000</v>
      </c>
      <c r="F15" s="69">
        <v>9000</v>
      </c>
      <c r="G15" s="69">
        <v>15000</v>
      </c>
      <c r="H15" s="69">
        <f t="shared" si="2"/>
        <v>834154.9199999999</v>
      </c>
      <c r="I15" s="69">
        <f t="shared" si="4"/>
        <v>480554.92</v>
      </c>
      <c r="J15" s="69">
        <f t="shared" si="3"/>
        <v>353600</v>
      </c>
      <c r="K15" s="79"/>
      <c r="L15" s="78"/>
      <c r="N15" s="78"/>
    </row>
    <row r="16" spans="1:14" ht="21" customHeight="1">
      <c r="A16" s="68" t="s">
        <v>60</v>
      </c>
      <c r="B16" s="69">
        <f t="shared" si="5"/>
        <v>95479.23000000001</v>
      </c>
      <c r="C16" s="69">
        <v>33109.23</v>
      </c>
      <c r="D16" s="69">
        <v>62370</v>
      </c>
      <c r="E16" s="67">
        <f t="shared" si="1"/>
        <v>27440</v>
      </c>
      <c r="F16" s="69">
        <v>10000</v>
      </c>
      <c r="G16" s="69">
        <v>17440</v>
      </c>
      <c r="H16" s="69">
        <f t="shared" si="2"/>
        <v>122919.23000000001</v>
      </c>
      <c r="I16" s="69">
        <f t="shared" si="4"/>
        <v>43109.23</v>
      </c>
      <c r="J16" s="69">
        <f t="shared" si="3"/>
        <v>79810</v>
      </c>
      <c r="K16" s="79"/>
      <c r="L16" s="78"/>
      <c r="N16" s="78"/>
    </row>
    <row r="17" spans="1:14" ht="21" customHeight="1">
      <c r="A17" s="68" t="s">
        <v>61</v>
      </c>
      <c r="B17" s="69">
        <f t="shared" si="5"/>
        <v>94363.61</v>
      </c>
      <c r="C17" s="69">
        <v>40619.61</v>
      </c>
      <c r="D17" s="69">
        <v>53744</v>
      </c>
      <c r="E17" s="67">
        <f t="shared" si="1"/>
        <v>2000</v>
      </c>
      <c r="F17" s="69"/>
      <c r="G17" s="69">
        <v>2000</v>
      </c>
      <c r="H17" s="69">
        <f t="shared" si="2"/>
        <v>96363.61</v>
      </c>
      <c r="I17" s="69">
        <f t="shared" si="4"/>
        <v>40619.61</v>
      </c>
      <c r="J17" s="69">
        <f t="shared" si="3"/>
        <v>55744</v>
      </c>
      <c r="K17" s="79"/>
      <c r="L17" s="78"/>
      <c r="N17" s="78"/>
    </row>
    <row r="18" spans="1:14" ht="21" customHeight="1">
      <c r="A18" s="71" t="s">
        <v>62</v>
      </c>
      <c r="B18" s="69">
        <f t="shared" si="5"/>
        <v>171830</v>
      </c>
      <c r="C18" s="72">
        <v>111544</v>
      </c>
      <c r="D18" s="72">
        <v>60286</v>
      </c>
      <c r="E18" s="67">
        <f t="shared" si="1"/>
        <v>38222</v>
      </c>
      <c r="F18" s="69">
        <v>6100</v>
      </c>
      <c r="G18" s="69">
        <v>32122</v>
      </c>
      <c r="H18" s="69">
        <f t="shared" si="2"/>
        <v>210052</v>
      </c>
      <c r="I18" s="69">
        <f t="shared" si="4"/>
        <v>117644</v>
      </c>
      <c r="J18" s="69">
        <f t="shared" si="3"/>
        <v>92408</v>
      </c>
      <c r="K18" s="79"/>
      <c r="L18" s="80"/>
      <c r="N18" s="78"/>
    </row>
    <row r="19" spans="1:14" ht="21" customHeight="1">
      <c r="A19" s="68" t="s">
        <v>63</v>
      </c>
      <c r="B19" s="69">
        <f t="shared" si="5"/>
        <v>155843.85</v>
      </c>
      <c r="C19" s="69">
        <v>68443.85</v>
      </c>
      <c r="D19" s="69">
        <v>87400</v>
      </c>
      <c r="E19" s="67">
        <f t="shared" si="1"/>
        <v>15295</v>
      </c>
      <c r="F19" s="69">
        <v>4500</v>
      </c>
      <c r="G19" s="69">
        <v>10795</v>
      </c>
      <c r="H19" s="69">
        <f t="shared" si="2"/>
        <v>171138.85</v>
      </c>
      <c r="I19" s="69">
        <f t="shared" si="4"/>
        <v>72943.85</v>
      </c>
      <c r="J19" s="69">
        <f t="shared" si="3"/>
        <v>98195</v>
      </c>
      <c r="K19" s="79"/>
      <c r="L19" s="80"/>
      <c r="N19" s="78"/>
    </row>
    <row r="20" spans="1:14" ht="21" customHeight="1">
      <c r="A20" s="68" t="s">
        <v>64</v>
      </c>
      <c r="B20" s="69">
        <f t="shared" si="5"/>
        <v>321639.13</v>
      </c>
      <c r="C20" s="69">
        <v>135339.13</v>
      </c>
      <c r="D20" s="69">
        <v>186300</v>
      </c>
      <c r="E20" s="67">
        <f t="shared" si="1"/>
        <v>44900</v>
      </c>
      <c r="F20" s="69">
        <v>6700</v>
      </c>
      <c r="G20" s="69">
        <v>38200</v>
      </c>
      <c r="H20" s="69">
        <f t="shared" si="2"/>
        <v>366539.13</v>
      </c>
      <c r="I20" s="69">
        <f t="shared" si="4"/>
        <v>142039.13</v>
      </c>
      <c r="J20" s="69">
        <f t="shared" si="3"/>
        <v>224500</v>
      </c>
      <c r="K20" s="79"/>
      <c r="L20" s="78"/>
      <c r="N20" s="78"/>
    </row>
    <row r="21" spans="1:14" ht="21" customHeight="1">
      <c r="A21" s="68" t="s">
        <v>65</v>
      </c>
      <c r="B21" s="69">
        <f t="shared" si="5"/>
        <v>190427</v>
      </c>
      <c r="C21" s="69">
        <v>79427</v>
      </c>
      <c r="D21" s="69">
        <v>111000</v>
      </c>
      <c r="E21" s="67">
        <f t="shared" si="1"/>
        <v>33316</v>
      </c>
      <c r="F21" s="69">
        <v>11600</v>
      </c>
      <c r="G21" s="69">
        <v>21716</v>
      </c>
      <c r="H21" s="69">
        <f t="shared" si="2"/>
        <v>223743</v>
      </c>
      <c r="I21" s="69">
        <f t="shared" si="4"/>
        <v>91027</v>
      </c>
      <c r="J21" s="69">
        <f t="shared" si="3"/>
        <v>132716</v>
      </c>
      <c r="K21" s="79"/>
      <c r="L21" s="78"/>
      <c r="N21" s="78"/>
    </row>
    <row r="22" spans="1:14" ht="21" customHeight="1">
      <c r="A22" s="68" t="s">
        <v>66</v>
      </c>
      <c r="B22" s="69">
        <f t="shared" si="5"/>
        <v>266110.9</v>
      </c>
      <c r="C22" s="69">
        <v>162910.9</v>
      </c>
      <c r="D22" s="69">
        <v>103200</v>
      </c>
      <c r="E22" s="67">
        <f t="shared" si="1"/>
        <v>5264</v>
      </c>
      <c r="F22" s="69">
        <v>5600</v>
      </c>
      <c r="G22" s="69">
        <v>-336</v>
      </c>
      <c r="H22" s="69">
        <f t="shared" si="2"/>
        <v>271374.9</v>
      </c>
      <c r="I22" s="69">
        <f t="shared" si="4"/>
        <v>168510.9</v>
      </c>
      <c r="J22" s="69">
        <f t="shared" si="3"/>
        <v>102864</v>
      </c>
      <c r="K22" s="79"/>
      <c r="L22" s="78"/>
      <c r="N22" s="78"/>
    </row>
    <row r="23" ht="21" customHeight="1">
      <c r="A23" s="53" t="s">
        <v>67</v>
      </c>
    </row>
  </sheetData>
  <sheetProtection/>
  <mergeCells count="16">
    <mergeCell ref="A2:K2"/>
    <mergeCell ref="J3:K3"/>
    <mergeCell ref="B4:D4"/>
    <mergeCell ref="E4:G4"/>
    <mergeCell ref="H4:J4"/>
    <mergeCell ref="A4:A6"/>
    <mergeCell ref="B5:B6"/>
    <mergeCell ref="C5:C6"/>
    <mergeCell ref="D5:D6"/>
    <mergeCell ref="E5:E6"/>
    <mergeCell ref="F5:F6"/>
    <mergeCell ref="G5:G6"/>
    <mergeCell ref="H5:H6"/>
    <mergeCell ref="I5:I6"/>
    <mergeCell ref="J5:J6"/>
    <mergeCell ref="K4:K6"/>
  </mergeCells>
  <printOptions horizontalCentered="1"/>
  <pageMargins left="0.38958333333333334" right="0.38958333333333334" top="0.8694444444444445" bottom="0.7395833333333334" header="0.5118055555555555" footer="0.5118055555555555"/>
  <pageSetup fitToHeight="0"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dimension ref="A1:IQ21"/>
  <sheetViews>
    <sheetView tabSelected="1" zoomScaleSheetLayoutView="100" workbookViewId="0" topLeftCell="A8">
      <selection activeCell="G12" sqref="G12"/>
    </sheetView>
  </sheetViews>
  <sheetFormatPr defaultColWidth="8.875" defaultRowHeight="14.25"/>
  <cols>
    <col min="1" max="1" width="5.75390625" style="1" customWidth="1"/>
    <col min="2" max="2" width="35.125" style="1" customWidth="1"/>
    <col min="3" max="3" width="16.125" style="7" customWidth="1"/>
    <col min="4" max="4" width="14.875" style="7" customWidth="1"/>
    <col min="5" max="6" width="18.875" style="8" customWidth="1"/>
    <col min="7" max="7" width="39.625" style="1" hidden="1" customWidth="1"/>
    <col min="8" max="9" width="8.875" style="2" customWidth="1"/>
    <col min="10" max="251" width="8.875" style="1" customWidth="1"/>
  </cols>
  <sheetData>
    <row r="1" spans="1:9" s="1" customFormat="1" ht="18" customHeight="1">
      <c r="A1" s="5" t="s">
        <v>68</v>
      </c>
      <c r="B1" s="32"/>
      <c r="C1" s="7"/>
      <c r="D1" s="7"/>
      <c r="E1" s="8"/>
      <c r="F1" s="8"/>
      <c r="H1" s="2"/>
      <c r="I1" s="2"/>
    </row>
    <row r="2" spans="1:7" s="2" customFormat="1" ht="24">
      <c r="A2" s="9" t="s">
        <v>69</v>
      </c>
      <c r="B2" s="9"/>
      <c r="C2" s="9"/>
      <c r="D2" s="9"/>
      <c r="E2" s="10"/>
      <c r="F2" s="10"/>
      <c r="G2" s="9"/>
    </row>
    <row r="3" spans="1:10" s="2" customFormat="1" ht="18.75">
      <c r="A3" s="8"/>
      <c r="B3" s="8"/>
      <c r="C3" s="8"/>
      <c r="D3" s="8"/>
      <c r="E3" s="12"/>
      <c r="F3" s="13" t="s">
        <v>3</v>
      </c>
      <c r="G3" s="33" t="s">
        <v>3</v>
      </c>
      <c r="H3" s="2" t="s">
        <v>2</v>
      </c>
      <c r="J3" s="2" t="s">
        <v>3</v>
      </c>
    </row>
    <row r="4" spans="1:251" s="29" customFormat="1" ht="28.5" customHeight="1">
      <c r="A4" s="14" t="s">
        <v>70</v>
      </c>
      <c r="B4" s="15" t="s">
        <v>71</v>
      </c>
      <c r="C4" s="15" t="s">
        <v>72</v>
      </c>
      <c r="D4" s="15" t="s">
        <v>12</v>
      </c>
      <c r="E4" s="15" t="s">
        <v>73</v>
      </c>
      <c r="F4" s="15" t="s">
        <v>74</v>
      </c>
      <c r="G4" s="14" t="s">
        <v>48</v>
      </c>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row>
    <row r="5" spans="1:251" s="30" customFormat="1" ht="28.5" customHeight="1">
      <c r="A5" s="14"/>
      <c r="B5" s="17" t="s">
        <v>7</v>
      </c>
      <c r="C5" s="15"/>
      <c r="D5" s="15" t="e">
        <f aca="true" t="shared" si="0" ref="D5:D12">E5+F5</f>
        <v>#VALUE!</v>
      </c>
      <c r="E5" s="34" t="s">
        <v>10</v>
      </c>
      <c r="F5" s="34">
        <f>SUM(F6:F21)</f>
        <v>64600</v>
      </c>
      <c r="G5" s="14"/>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row>
    <row r="6" spans="1:6" ht="25.5" customHeight="1">
      <c r="A6" s="20">
        <v>1</v>
      </c>
      <c r="B6" s="35" t="s">
        <v>75</v>
      </c>
      <c r="C6" s="36" t="s">
        <v>76</v>
      </c>
      <c r="D6" s="37">
        <f t="shared" si="0"/>
        <v>5000</v>
      </c>
      <c r="E6" s="38">
        <v>5000</v>
      </c>
      <c r="F6" s="38"/>
    </row>
    <row r="7" spans="1:251" s="2" customFormat="1" ht="25.5" customHeight="1">
      <c r="A7" s="20">
        <v>2</v>
      </c>
      <c r="B7" s="39" t="s">
        <v>77</v>
      </c>
      <c r="C7" s="36" t="s">
        <v>76</v>
      </c>
      <c r="D7" s="40">
        <f t="shared" si="0"/>
        <v>4346.170966</v>
      </c>
      <c r="E7" s="40">
        <v>4346.170966</v>
      </c>
      <c r="F7" s="37"/>
      <c r="G7" s="41" t="s">
        <v>78</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row>
    <row r="8" spans="1:251" s="2" customFormat="1" ht="31.5" customHeight="1">
      <c r="A8" s="20">
        <v>3</v>
      </c>
      <c r="B8" s="42" t="s">
        <v>79</v>
      </c>
      <c r="C8" s="36" t="s">
        <v>76</v>
      </c>
      <c r="D8" s="37">
        <f t="shared" si="0"/>
        <v>845</v>
      </c>
      <c r="E8" s="37">
        <v>845</v>
      </c>
      <c r="F8" s="37"/>
      <c r="G8" s="4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row>
    <row r="9" spans="1:9" s="3" customFormat="1" ht="24.75" customHeight="1">
      <c r="A9" s="20">
        <v>4</v>
      </c>
      <c r="B9" s="39" t="s">
        <v>80</v>
      </c>
      <c r="C9" s="36" t="s">
        <v>76</v>
      </c>
      <c r="D9" s="40">
        <f t="shared" si="0"/>
        <v>653.829034</v>
      </c>
      <c r="E9" s="40">
        <v>653.829034</v>
      </c>
      <c r="F9" s="37"/>
      <c r="G9" s="43"/>
      <c r="H9" s="44"/>
      <c r="I9" s="44"/>
    </row>
    <row r="10" spans="1:251" s="2" customFormat="1" ht="24.75" customHeight="1">
      <c r="A10" s="20">
        <v>5</v>
      </c>
      <c r="B10" s="39" t="s">
        <v>81</v>
      </c>
      <c r="C10" s="45" t="s">
        <v>82</v>
      </c>
      <c r="D10" s="37">
        <f t="shared" si="0"/>
        <v>619</v>
      </c>
      <c r="E10" s="37">
        <v>619</v>
      </c>
      <c r="F10" s="37"/>
      <c r="G10" s="41" t="s">
        <v>78</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row>
    <row r="11" spans="1:251" s="30" customFormat="1" ht="24.75" customHeight="1">
      <c r="A11" s="20">
        <v>6</v>
      </c>
      <c r="B11" s="46" t="s">
        <v>83</v>
      </c>
      <c r="C11" s="45" t="s">
        <v>82</v>
      </c>
      <c r="D11" s="37">
        <f t="shared" si="0"/>
        <v>3000</v>
      </c>
      <c r="E11" s="37">
        <v>3000</v>
      </c>
      <c r="F11" s="37"/>
      <c r="G11" s="41" t="s">
        <v>78</v>
      </c>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row>
    <row r="12" spans="1:9" s="3" customFormat="1" ht="24.75" customHeight="1">
      <c r="A12" s="20">
        <v>7</v>
      </c>
      <c r="B12" s="39" t="s">
        <v>84</v>
      </c>
      <c r="C12" s="45" t="s">
        <v>82</v>
      </c>
      <c r="D12" s="37">
        <f t="shared" si="0"/>
        <v>1536</v>
      </c>
      <c r="E12" s="37">
        <v>1536</v>
      </c>
      <c r="F12" s="37"/>
      <c r="G12" s="41" t="s">
        <v>78</v>
      </c>
      <c r="H12" s="44"/>
      <c r="I12" s="44"/>
    </row>
    <row r="13" spans="1:6" ht="24.75" customHeight="1">
      <c r="A13" s="20">
        <v>8</v>
      </c>
      <c r="B13" s="47" t="s">
        <v>85</v>
      </c>
      <c r="C13" s="45" t="s">
        <v>82</v>
      </c>
      <c r="D13" s="37">
        <f aca="true" t="shared" si="1" ref="D13:D21">E13+F13</f>
        <v>20000</v>
      </c>
      <c r="E13" s="38"/>
      <c r="F13" s="38">
        <v>20000</v>
      </c>
    </row>
    <row r="14" spans="1:6" ht="24.75" customHeight="1">
      <c r="A14" s="20">
        <v>9</v>
      </c>
      <c r="B14" s="48" t="s">
        <v>86</v>
      </c>
      <c r="C14" s="45" t="s">
        <v>82</v>
      </c>
      <c r="D14" s="37">
        <f t="shared" si="1"/>
        <v>9000</v>
      </c>
      <c r="E14" s="38"/>
      <c r="F14" s="38">
        <v>9000</v>
      </c>
    </row>
    <row r="15" spans="1:6" ht="24.75" customHeight="1">
      <c r="A15" s="20">
        <v>10</v>
      </c>
      <c r="B15" s="47" t="s">
        <v>87</v>
      </c>
      <c r="C15" s="45" t="s">
        <v>88</v>
      </c>
      <c r="D15" s="37">
        <f t="shared" si="1"/>
        <v>11100</v>
      </c>
      <c r="E15" s="38"/>
      <c r="F15" s="38">
        <v>11100</v>
      </c>
    </row>
    <row r="16" spans="1:6" ht="30" customHeight="1">
      <c r="A16" s="20">
        <v>11</v>
      </c>
      <c r="B16" s="47" t="s">
        <v>89</v>
      </c>
      <c r="C16" s="45" t="s">
        <v>90</v>
      </c>
      <c r="D16" s="37">
        <f t="shared" si="1"/>
        <v>6000</v>
      </c>
      <c r="E16" s="38"/>
      <c r="F16" s="49">
        <v>6000</v>
      </c>
    </row>
    <row r="17" spans="1:6" ht="30" customHeight="1">
      <c r="A17" s="20">
        <v>12</v>
      </c>
      <c r="B17" s="47" t="s">
        <v>91</v>
      </c>
      <c r="C17" s="45" t="s">
        <v>90</v>
      </c>
      <c r="D17" s="37">
        <f t="shared" si="1"/>
        <v>4000</v>
      </c>
      <c r="E17" s="38"/>
      <c r="F17" s="49">
        <v>4000</v>
      </c>
    </row>
    <row r="18" spans="1:6" ht="30" customHeight="1">
      <c r="A18" s="20">
        <v>13</v>
      </c>
      <c r="B18" s="47" t="s">
        <v>92</v>
      </c>
      <c r="C18" s="45" t="s">
        <v>90</v>
      </c>
      <c r="D18" s="37">
        <f t="shared" si="1"/>
        <v>3600</v>
      </c>
      <c r="E18" s="38"/>
      <c r="F18" s="49">
        <v>3600</v>
      </c>
    </row>
    <row r="19" spans="1:6" ht="30" customHeight="1">
      <c r="A19" s="20">
        <v>14</v>
      </c>
      <c r="B19" s="47" t="s">
        <v>93</v>
      </c>
      <c r="C19" s="45" t="s">
        <v>90</v>
      </c>
      <c r="D19" s="37">
        <f t="shared" si="1"/>
        <v>2000</v>
      </c>
      <c r="E19" s="38"/>
      <c r="F19" s="49">
        <v>2000</v>
      </c>
    </row>
    <row r="20" spans="1:251" ht="22.5" customHeight="1">
      <c r="A20" s="20">
        <v>15</v>
      </c>
      <c r="B20" s="50" t="s">
        <v>94</v>
      </c>
      <c r="C20" s="45" t="s">
        <v>95</v>
      </c>
      <c r="D20" s="37">
        <f t="shared" si="1"/>
        <v>3900</v>
      </c>
      <c r="E20" s="38"/>
      <c r="F20" s="51">
        <v>3900</v>
      </c>
      <c r="G20" s="52"/>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row>
    <row r="21" spans="1:6" ht="30" customHeight="1">
      <c r="A21" s="20">
        <v>16</v>
      </c>
      <c r="B21" s="48" t="s">
        <v>96</v>
      </c>
      <c r="C21" s="45" t="s">
        <v>97</v>
      </c>
      <c r="D21" s="37">
        <f t="shared" si="1"/>
        <v>5000</v>
      </c>
      <c r="E21" s="38"/>
      <c r="F21" s="38">
        <v>5000</v>
      </c>
    </row>
  </sheetData>
  <sheetProtection/>
  <mergeCells count="1">
    <mergeCell ref="A2:G2"/>
  </mergeCells>
  <printOptions horizontalCentered="1"/>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N28"/>
  <sheetViews>
    <sheetView zoomScaleSheetLayoutView="100" workbookViewId="0" topLeftCell="A19">
      <selection activeCell="C16" sqref="C16"/>
    </sheetView>
  </sheetViews>
  <sheetFormatPr defaultColWidth="8.625" defaultRowHeight="14.25"/>
  <cols>
    <col min="2" max="2" width="31.875" style="4" customWidth="1"/>
    <col min="3" max="3" width="12.125" style="0" customWidth="1"/>
    <col min="4" max="4" width="12.25390625" style="0" customWidth="1"/>
    <col min="5" max="5" width="12.125" style="0" customWidth="1"/>
  </cols>
  <sheetData>
    <row r="1" spans="1:5" s="1" customFormat="1" ht="19.5">
      <c r="A1" s="5" t="s">
        <v>98</v>
      </c>
      <c r="B1" s="6"/>
      <c r="C1" s="7"/>
      <c r="D1" s="8"/>
      <c r="E1" s="8"/>
    </row>
    <row r="2" spans="1:5" s="2" customFormat="1" ht="24">
      <c r="A2" s="9" t="s">
        <v>99</v>
      </c>
      <c r="B2" s="9"/>
      <c r="C2" s="9"/>
      <c r="D2" s="10"/>
      <c r="E2" s="10"/>
    </row>
    <row r="3" spans="1:8" s="2" customFormat="1" ht="18.75">
      <c r="A3" s="8"/>
      <c r="B3" s="11"/>
      <c r="C3" s="8"/>
      <c r="D3" s="12"/>
      <c r="E3" s="13" t="s">
        <v>3</v>
      </c>
      <c r="H3" s="2" t="s">
        <v>2</v>
      </c>
    </row>
    <row r="4" spans="1:248" ht="25.5" customHeight="1">
      <c r="A4" s="14" t="s">
        <v>70</v>
      </c>
      <c r="B4" s="15" t="s">
        <v>71</v>
      </c>
      <c r="C4" s="15" t="s">
        <v>72</v>
      </c>
      <c r="D4" s="15" t="s">
        <v>100</v>
      </c>
      <c r="E4" s="15" t="s">
        <v>101</v>
      </c>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29"/>
      <c r="IJ4" s="29"/>
      <c r="IK4" s="29"/>
      <c r="IL4" s="29"/>
      <c r="IM4" s="29"/>
      <c r="IN4" s="29"/>
    </row>
    <row r="5" spans="1:248" ht="25.5" customHeight="1">
      <c r="A5" s="14"/>
      <c r="B5" s="17" t="s">
        <v>7</v>
      </c>
      <c r="C5" s="15"/>
      <c r="D5" s="18">
        <f>SUM(D6:D28)</f>
        <v>24071.61</v>
      </c>
      <c r="E5" s="18" t="s">
        <v>10</v>
      </c>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30"/>
      <c r="IJ5" s="30"/>
      <c r="IK5" s="30"/>
      <c r="IL5" s="30"/>
      <c r="IM5" s="30"/>
      <c r="IN5" s="30"/>
    </row>
    <row r="6" spans="1:248" ht="25.5" customHeight="1">
      <c r="A6" s="20">
        <v>1</v>
      </c>
      <c r="B6" s="21" t="s">
        <v>102</v>
      </c>
      <c r="C6" s="22" t="s">
        <v>90</v>
      </c>
      <c r="D6" s="23">
        <v>65</v>
      </c>
      <c r="E6" s="23"/>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31"/>
      <c r="IJ6" s="31"/>
      <c r="IK6" s="31"/>
      <c r="IL6" s="31"/>
      <c r="IM6" s="31"/>
      <c r="IN6" s="31"/>
    </row>
    <row r="7" spans="1:248" ht="25.5" customHeight="1">
      <c r="A7" s="20">
        <v>2</v>
      </c>
      <c r="B7" s="21" t="s">
        <v>103</v>
      </c>
      <c r="C7" s="22" t="s">
        <v>90</v>
      </c>
      <c r="D7" s="23">
        <v>1500</v>
      </c>
      <c r="E7" s="23"/>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31"/>
      <c r="IJ7" s="31"/>
      <c r="IK7" s="31"/>
      <c r="IL7" s="31"/>
      <c r="IM7" s="31"/>
      <c r="IN7" s="31"/>
    </row>
    <row r="8" spans="1:5" ht="25.5" customHeight="1">
      <c r="A8" s="20">
        <v>3</v>
      </c>
      <c r="B8" s="21" t="s">
        <v>104</v>
      </c>
      <c r="C8" s="25" t="s">
        <v>82</v>
      </c>
      <c r="D8" s="23">
        <v>8000</v>
      </c>
      <c r="E8" s="26"/>
    </row>
    <row r="9" spans="1:248" ht="25.5" customHeight="1">
      <c r="A9" s="20">
        <v>4</v>
      </c>
      <c r="B9" s="21" t="s">
        <v>105</v>
      </c>
      <c r="C9" s="25" t="s">
        <v>82</v>
      </c>
      <c r="D9" s="23">
        <v>2000</v>
      </c>
      <c r="E9" s="23"/>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2"/>
      <c r="IJ9" s="2"/>
      <c r="IK9" s="2"/>
      <c r="IL9" s="2"/>
      <c r="IM9" s="2"/>
      <c r="IN9" s="2"/>
    </row>
    <row r="10" spans="1:248" ht="25.5" customHeight="1">
      <c r="A10" s="20">
        <v>5</v>
      </c>
      <c r="B10" s="21" t="s">
        <v>106</v>
      </c>
      <c r="C10" s="25" t="s">
        <v>82</v>
      </c>
      <c r="D10" s="23">
        <v>3000</v>
      </c>
      <c r="E10" s="23"/>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31"/>
      <c r="IJ10" s="31"/>
      <c r="IK10" s="31"/>
      <c r="IL10" s="31"/>
      <c r="IM10" s="31"/>
      <c r="IN10" s="31"/>
    </row>
    <row r="11" spans="1:5" s="3" customFormat="1" ht="25.5" customHeight="1">
      <c r="A11" s="20">
        <v>6</v>
      </c>
      <c r="B11" s="27" t="s">
        <v>107</v>
      </c>
      <c r="C11" s="25" t="s">
        <v>82</v>
      </c>
      <c r="D11" s="23">
        <v>5000</v>
      </c>
      <c r="E11" s="23"/>
    </row>
    <row r="12" spans="1:248" ht="25.5" customHeight="1">
      <c r="A12" s="20">
        <v>7</v>
      </c>
      <c r="B12" s="21" t="s">
        <v>108</v>
      </c>
      <c r="C12" s="25" t="s">
        <v>82</v>
      </c>
      <c r="D12" s="23">
        <v>100</v>
      </c>
      <c r="E12" s="23"/>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31"/>
      <c r="IJ12" s="31"/>
      <c r="IK12" s="31"/>
      <c r="IL12" s="31"/>
      <c r="IM12" s="31"/>
      <c r="IN12" s="31"/>
    </row>
    <row r="13" spans="1:248" ht="25.5" customHeight="1">
      <c r="A13" s="20">
        <v>8</v>
      </c>
      <c r="B13" s="21" t="s">
        <v>109</v>
      </c>
      <c r="C13" s="28" t="s">
        <v>76</v>
      </c>
      <c r="D13" s="23">
        <f>3300-570-3.39</f>
        <v>2726.61</v>
      </c>
      <c r="E13" s="23"/>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30"/>
      <c r="IJ13" s="30"/>
      <c r="IK13" s="30"/>
      <c r="IL13" s="30"/>
      <c r="IM13" s="30"/>
      <c r="IN13" s="30"/>
    </row>
    <row r="14" spans="1:248" ht="25.5" customHeight="1">
      <c r="A14" s="20">
        <v>9</v>
      </c>
      <c r="B14" s="21" t="s">
        <v>110</v>
      </c>
      <c r="C14" s="28" t="s">
        <v>76</v>
      </c>
      <c r="D14" s="23">
        <v>1000</v>
      </c>
      <c r="E14" s="23"/>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2"/>
      <c r="IJ14" s="2"/>
      <c r="IK14" s="2"/>
      <c r="IL14" s="2"/>
      <c r="IM14" s="2"/>
      <c r="IN14" s="2"/>
    </row>
    <row r="15" spans="1:248" ht="25.5" customHeight="1">
      <c r="A15" s="20">
        <v>10</v>
      </c>
      <c r="B15" s="21" t="s">
        <v>111</v>
      </c>
      <c r="C15" s="28" t="s">
        <v>76</v>
      </c>
      <c r="D15" s="23">
        <v>680</v>
      </c>
      <c r="E15" s="23"/>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31"/>
      <c r="IJ15" s="31"/>
      <c r="IK15" s="31"/>
      <c r="IL15" s="31"/>
      <c r="IM15" s="31"/>
      <c r="IN15" s="31"/>
    </row>
    <row r="16" spans="1:5" ht="25.5" customHeight="1">
      <c r="A16" s="20">
        <v>12</v>
      </c>
      <c r="B16" s="21" t="s">
        <v>81</v>
      </c>
      <c r="C16" s="25" t="s">
        <v>82</v>
      </c>
      <c r="D16" s="26"/>
      <c r="E16" s="23">
        <v>11209.92</v>
      </c>
    </row>
    <row r="17" spans="1:5" ht="25.5" customHeight="1">
      <c r="A17" s="20">
        <v>13</v>
      </c>
      <c r="B17" s="21" t="s">
        <v>112</v>
      </c>
      <c r="C17" s="25" t="s">
        <v>82</v>
      </c>
      <c r="D17" s="26"/>
      <c r="E17" s="23">
        <v>2014.12</v>
      </c>
    </row>
    <row r="18" spans="1:5" ht="25.5" customHeight="1">
      <c r="A18" s="20">
        <v>14</v>
      </c>
      <c r="B18" s="21" t="s">
        <v>113</v>
      </c>
      <c r="C18" s="25" t="s">
        <v>82</v>
      </c>
      <c r="D18" s="26"/>
      <c r="E18" s="23">
        <f>132-3.39</f>
        <v>128.61</v>
      </c>
    </row>
    <row r="19" spans="1:242" ht="25.5" customHeight="1">
      <c r="A19" s="20">
        <v>15</v>
      </c>
      <c r="B19" s="21" t="s">
        <v>114</v>
      </c>
      <c r="C19" s="25" t="s">
        <v>82</v>
      </c>
      <c r="D19" s="26"/>
      <c r="E19" s="23">
        <v>235.08</v>
      </c>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row>
    <row r="20" spans="1:248" ht="25.5" customHeight="1">
      <c r="A20" s="20">
        <v>16</v>
      </c>
      <c r="B20" s="21" t="s">
        <v>115</v>
      </c>
      <c r="C20" s="25" t="s">
        <v>82</v>
      </c>
      <c r="D20" s="26"/>
      <c r="E20" s="23">
        <v>2558</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30"/>
      <c r="IJ20" s="30"/>
      <c r="IK20" s="30"/>
      <c r="IL20" s="30"/>
      <c r="IM20" s="30"/>
      <c r="IN20" s="30"/>
    </row>
    <row r="21" spans="1:248" ht="25.5" customHeight="1">
      <c r="A21" s="20">
        <v>17</v>
      </c>
      <c r="B21" s="21" t="s">
        <v>116</v>
      </c>
      <c r="C21" s="25" t="s">
        <v>82</v>
      </c>
      <c r="D21" s="23"/>
      <c r="E21" s="23">
        <v>1000</v>
      </c>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30"/>
      <c r="IJ21" s="30"/>
      <c r="IK21" s="30"/>
      <c r="IL21" s="30"/>
      <c r="IM21" s="30"/>
      <c r="IN21" s="30"/>
    </row>
    <row r="22" spans="1:248" ht="25.5" customHeight="1">
      <c r="A22" s="20">
        <v>18</v>
      </c>
      <c r="B22" s="21" t="s">
        <v>117</v>
      </c>
      <c r="C22" s="28" t="s">
        <v>76</v>
      </c>
      <c r="D22" s="23"/>
      <c r="E22" s="23">
        <v>100</v>
      </c>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30"/>
      <c r="IJ22" s="30"/>
      <c r="IK22" s="30"/>
      <c r="IL22" s="30"/>
      <c r="IM22" s="30"/>
      <c r="IN22" s="30"/>
    </row>
    <row r="23" spans="1:5" ht="25.5" customHeight="1">
      <c r="A23" s="20">
        <v>19</v>
      </c>
      <c r="B23" s="21" t="s">
        <v>118</v>
      </c>
      <c r="C23" s="28" t="s">
        <v>76</v>
      </c>
      <c r="D23" s="23"/>
      <c r="E23" s="23">
        <v>390</v>
      </c>
    </row>
    <row r="24" spans="1:5" ht="25.5" customHeight="1">
      <c r="A24" s="20">
        <v>20</v>
      </c>
      <c r="B24" s="21" t="s">
        <v>119</v>
      </c>
      <c r="C24" s="28" t="s">
        <v>76</v>
      </c>
      <c r="D24" s="26"/>
      <c r="E24" s="23">
        <v>500</v>
      </c>
    </row>
    <row r="25" spans="1:5" ht="25.5" customHeight="1">
      <c r="A25" s="20">
        <v>21</v>
      </c>
      <c r="B25" s="21" t="s">
        <v>120</v>
      </c>
      <c r="C25" s="28" t="s">
        <v>76</v>
      </c>
      <c r="D25" s="26"/>
      <c r="E25" s="23">
        <v>500</v>
      </c>
    </row>
    <row r="26" spans="1:5" ht="25.5" customHeight="1">
      <c r="A26" s="20">
        <v>22</v>
      </c>
      <c r="B26" s="21" t="s">
        <v>121</v>
      </c>
      <c r="C26" s="28" t="s">
        <v>76</v>
      </c>
      <c r="D26" s="26"/>
      <c r="E26" s="23">
        <v>1000</v>
      </c>
    </row>
    <row r="27" spans="1:5" ht="25.5" customHeight="1">
      <c r="A27" s="20">
        <v>23</v>
      </c>
      <c r="B27" s="21" t="s">
        <v>122</v>
      </c>
      <c r="C27" s="28" t="s">
        <v>76</v>
      </c>
      <c r="D27" s="26"/>
      <c r="E27" s="23">
        <v>3300</v>
      </c>
    </row>
    <row r="28" spans="1:5" ht="27.75" customHeight="1">
      <c r="A28" s="20">
        <v>24</v>
      </c>
      <c r="B28" s="21" t="s">
        <v>123</v>
      </c>
      <c r="C28" s="28" t="s">
        <v>76</v>
      </c>
      <c r="D28" s="26"/>
      <c r="E28" s="23">
        <v>1135.88</v>
      </c>
    </row>
  </sheetData>
  <sheetProtection/>
  <autoFilter ref="A4:IN28"/>
  <mergeCells count="1">
    <mergeCell ref="A2:E2"/>
  </mergeCells>
  <printOptions horizontalCentered="1"/>
  <pageMargins left="0.7513888888888889" right="0.7513888888888889" top="0.8263888888888888"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2019-07-29T19:45:49Z</dcterms:created>
  <dcterms:modified xsi:type="dcterms:W3CDTF">2024-01-10T07:45:34Z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F0D0413B5CDF4564BCA1C75004EDC83D</vt:lpwstr>
  </property>
</Properties>
</file>